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225" windowWidth="20115" windowHeight="7365"/>
  </bookViews>
  <sheets>
    <sheet name="Khu - Cụm" sheetId="1" r:id="rId1"/>
    <sheet name="Sheet3" sheetId="3" r:id="rId2"/>
  </sheets>
  <definedNames>
    <definedName name="_xlnm.Print_Area" localSheetId="0">'Khu - Cụm'!$A$1:$I$14</definedName>
    <definedName name="_xlnm.Print_Titles" localSheetId="0">'Khu - Cụm'!$5:$5</definedName>
  </definedNames>
  <calcPr calcId="144525"/>
</workbook>
</file>

<file path=xl/calcChain.xml><?xml version="1.0" encoding="utf-8"?>
<calcChain xmlns="http://schemas.openxmlformats.org/spreadsheetml/2006/main">
  <c r="F6" i="1" l="1"/>
  <c r="F9" i="1" l="1"/>
  <c r="F14" i="1"/>
  <c r="F7" i="1"/>
  <c r="G6" i="1" l="1"/>
  <c r="G9" i="1" l="1"/>
  <c r="H7" i="1"/>
  <c r="E14" i="1" l="1"/>
  <c r="H14" i="1"/>
  <c r="F10" i="1" l="1"/>
  <c r="G7" i="1" l="1"/>
  <c r="G14" i="1" s="1"/>
  <c r="G12" i="1" l="1"/>
  <c r="G10" i="1"/>
  <c r="G13" i="1"/>
</calcChain>
</file>

<file path=xl/sharedStrings.xml><?xml version="1.0" encoding="utf-8"?>
<sst xmlns="http://schemas.openxmlformats.org/spreadsheetml/2006/main" count="45" uniqueCount="44">
  <si>
    <t>STT</t>
  </si>
  <si>
    <t>Chủ đầu tư</t>
  </si>
  <si>
    <t>Địa điểm</t>
  </si>
  <si>
    <t>Công ty cổ phần hạ tầng Western Pacific</t>
  </si>
  <si>
    <t>Diện tích đã giao đất (ha)</t>
  </si>
  <si>
    <t>xã Tam Giang và xã Hòa Tiến</t>
  </si>
  <si>
    <t>KCN Vsip Bắc Ninh II</t>
  </si>
  <si>
    <t>Tên Khu - Cụm công nghiệp</t>
  </si>
  <si>
    <t>Công ty TNHH VSIP Bắc Ninh</t>
  </si>
  <si>
    <t>KCN Yên Phong I Mở rộng</t>
  </si>
  <si>
    <t>Thị trấn Chờ, Tam Giang, Yên Phụ, Hòa Tiến</t>
  </si>
  <si>
    <t>Yên Trung, Tam Đa, Dũng Liệt, Thụy Hòa</t>
  </si>
  <si>
    <t>Thị trấn Chờ, Đông Tiến, Tam Giang, Trung Nghĩa</t>
  </si>
  <si>
    <t>Cụm công nghiệp làng nghề Mẫn Xá, xã Văn Môn</t>
  </si>
  <si>
    <t>Công ty cổ phần tập đoàn Hanaka</t>
  </si>
  <si>
    <t xml:space="preserve">Cụm công nghiệp Yên Trung-Đông Tiến </t>
  </si>
  <si>
    <t>Cụm công nghiệp làng nghề Trung Nghĩa-Đông Thọ</t>
  </si>
  <si>
    <t>Cụm công nghiệp đa nghề Đông Thọ, huyện Yên Phong</t>
  </si>
  <si>
    <t>Công ty CP đầu tư Địa ốc Sông Hồng</t>
  </si>
  <si>
    <t>Công ty TNHH Hóa dệt Hà Tây</t>
  </si>
  <si>
    <t>Công ty Mạnh Đức</t>
  </si>
  <si>
    <t>Yên Trung, Đông Tiến</t>
  </si>
  <si>
    <t>Trung Nghĩa, Đông Thọ</t>
  </si>
  <si>
    <t>Văn Môn</t>
  </si>
  <si>
    <t>Tổng</t>
  </si>
  <si>
    <t>KCN Yên Phong II-C</t>
  </si>
  <si>
    <t>Công việc trong thời gian tới</t>
  </si>
  <si>
    <t>Diện tích quy hoạch (ha)</t>
  </si>
  <si>
    <t xml:space="preserve">Diện tích đã thu hồi (ha) </t>
  </si>
  <si>
    <t>Diện tích chưa thu hồi (ha)</t>
  </si>
  <si>
    <t>KCN Yên Phong II-A</t>
  </si>
  <si>
    <t>TIẾN ĐỘ GPMB CÁC DỰ ÁN KHU - CỤM CÔNG NGHIỆP TRÊN ĐỊA BÀN HUYỆN YÊN PHONG</t>
  </si>
  <si>
    <t>BÁO CÁO</t>
  </si>
  <si>
    <t>Tổng Công ty Viglacera</t>
  </si>
  <si>
    <t>Đông Thọ, TT Chờ</t>
  </si>
  <si>
    <t>Ngày 01/3/2021, UBND huyện đã thành lập Hội đồng BTHT GPMB.
Trong tháng 4/2021, đã triển khai họp dân có đất thu hồi tại 4 thôn: Thọ Khê, Thọ Vuông, Đông Xuất, Nghiêm Xá.
Hiện nay Trung tâm PTQĐ tỉnh BN đang hoàn thiện hồ sơ thu hồi đất.</t>
  </si>
  <si>
    <t>Đang trình giao đất đợt 2 với diện tích 11,27 ha, còn 1,06ha đất chuyên dùng đang làm thủ tục thu hồi nốt. Ngày 16/12/2021, UBND huyện có Tờ trình số 2547/TTr-UBND v/v đề nghị điều chỉnh Quyết định số 556/QĐ-UBND ngày 17/10/2017 của UBND tỉnh Bắc Ninh và giao đất (đợt 2).
Riêng đối với phần mở rộng 3,09 ha đến nay mới bồi thường được 0,65 ha. Hiện nay công ty Hanaka đang tiếp tục tuyên truyền vận động và trả tiền.</t>
  </si>
  <si>
    <t>Đã phê duyệt phương án bồi thường hỗ trợ 10,6 ha (thôn Phú Đức, xã Đông Thọ, diện tích 5,5ha; thôn Phù Lưu, xã Trung Nghĩa 5,1ha). Chủ đầu tư đang thực hiện chi trả tiền bồi thường, hỗ trợ: đến nay đã chi trả cơ bản xong (còn hộ ông Lê Văn Lịch 605,5 m2 thôn Phú Đức chưa nhận tiền).
Ngày 29/12/2021, UBND huyện Yên Phong có Tờ trình số 2623/TTr-TNMT đề nghị UBND tỉnh giao đất đợt 1 cho Công ty TNHH Hóa dệt Hà Tây, diện tích 10,53 ha.</t>
  </si>
  <si>
    <t>Hoàn thiện hồ sơ thu hồi nốt 4,6 ha (tại thôn Thượng Thôn, xã Yên Trung) 
Ngày 19/10/2021, UBND tỉnh Bắc Ninh ban hành Văn bản số 694/UBND-TNMT về việc cưỡng chế  đối với 32 hộ dân thôn Lạc Trung, xã Dũng Liệt;
Ngày 26/10/2021, UBND huyện Yên Phong ban hành Quyết định số 7304/QĐ-UBND v/v cưỡng chế thu hồi đất đối với 32 hộ thôn Lạc Trung, xã Dũng Liệt. Ngày 19/01/2022, đã thực hiện tổ chức cưỡng chế xong.</t>
  </si>
  <si>
    <t>Còn diện tích 2,68 ha thuộc thôn Trần Xá, xã Yên Trung và thôn Ô Cách xã Đông Tiến: chưa GPMB xong.
Ngày 21/9/2021, Ban thực hiện cưỡng chế thu hồi đất dự kiến đối thoại với các hộ chưa nhận tiền bồi thường hỗ trợ  thôn Trần Xá, xã Yên Trung. 
 Ngày 04/10/2021, Ban thực hiện cưỡng chế thu hồi đất dự kiến đối thoại với các hộ chưa nhận tiền bồi thường hỗ trợ  thôn Ô Cách, xã Đông Tiến.
Ngày 08/3/2022, UBND huyện có Báo cáo số 54/BC-UBND báo cáo quá trình thu hồi đất, bồi thường, hỗ trợ GPMB và hoàn thiện hồ sơ cưỡng chế thu hồi đất trình UBND tỉnh, Sở Tư pháp xin chủ trương cưỡng chế.</t>
  </si>
  <si>
    <t>Hoàn thiện hồ sơ thu hồi nốt 59,00 ha cụ thể: 
41,25ha tại các thôn Trác Bút, Ngân Cầu, Phú Mẫn, Trung Bạn, TT Chờ;
16,55ha: tồn tại chưa quy chủ trong đợt 1, đợt 2 tại các thôn Đông, Đoài, Như Nguyệt, Nguyệt Cầu, Vọng Nguyệt, xã Tam Giang; 
1,2ha: tại thôn Yên Vỹ, xã Hòa Tiến.
Ngày 21/7/2022, UBND huyện ra QĐ thu hồi đất, QĐ phê duyệt PABTHT đợt 1.19+1.20, diện tích khoảng 40 ha ( tại thôn Trác Bút, TT Chờ), đang tri trả tiền BTHT.</t>
  </si>
  <si>
    <t>Ngày 29/7/2021, UBND huyện đã thành lập Hội đồng BTHT GPMB.
Ngày 13/8/2021, Hội đồng BTHT GPMB huyện họp triển khai công tác GPMB. Sau đó triển khai họp dân và các bước tiếp theo. Sở TNMT đã phê duyệt bản đồ địa chính vào ngày 23/12/2021.
Ngày 07/3/2022, Tổ chức họp dân thôn Yên Vĩ, xã Hòa Tiến triển khai công tác GPMB.
Ngày 11/3/2022, Tổ chức họp dân thôn Yên Tân, xã Hòa Tiến triển khai công tác GPMB.
Nhiệm vụ trong thời gian tới: 
- Trong tháng 3/2022: Công khai dự thảo phương án BTHT, họp dân kết thúc công khai đối với diện tích thu hồi thuộc xã Hòa Tiến
- Trong tháng 4/2022: Thẩm định, phê duyệt PA BTHT đối với diện tích thu hồi thuộc xã Hòa Tiến (diện tích 89,4 ha). Đồng thời lập dự thảo phương án BTHT đối với diện tích thu hồi thuộc xã Tam Giang (khoảng 69,4 ha).
- Ngày 06/5/2022, UBND huyện ban hành quyết định thu hồi đất, phê duyệt phương án đợt 1. Diện tích khoảng 54ha. 
- Ngày 08/7/2022, UBND huyện ra QĐ thu hồi đất, phê duyệt phương án đợt 2: 28ha.
- Hiện đã chi trả còn khoảng 15 hộ chưa nhận tiền.</t>
  </si>
  <si>
    <t>Hoàn thiện hồ sơ thu hồi nốt 19,3 ha (9,7ha: tại các thôn Trung Bạn, Ngân Cầu, Phú Mẫn, TT Chờ; 9,6ha: tại các thôn Đông Thái, Thượng Thôn, xã Đông Tiến).  
Ngày 23/8/2021, Chủ tịch UBND huyện đã ban hành QĐ số 6079/QĐ-UBND v/v cưỡng chế thu hồi đất đối với 11 hộ thôn Đông Xuyên, xã Đông Tiến.
Ngày 31/8/2021, Hội đồng BTHT GPMB huyện họp đối thoại với 11 hộ thôn Đông Xuyên.
Ngày 15/9/2021, UBND xã Đông Tiến thực hiện QĐ số 6079/QĐ-UBND ngày 23/8/2021 của UBND huyện cưỡng chế thu hồi đất đối với 10 hộ còn lại chưa nhận tiền. 
Ngày 25/10/2021, Hội đồng BTHT GPMB tổ chức họp dân triển khai công tác GPMB tại thôn Phú Mẫn, TT Chờ và thôn Ngô Nội, Tiên Trà, xã Trung Nghĩa
Ngày 21/3/2022, Hội đồng BTHT họp kết thúc công khai phương án tại thông Phú Mẫn
Ngày 22/3/2022, Họp triển khai công tác GPMB tại thôn Ngân Cầu và thôn Trung Bạn
Ngày 24/3/2022, Hội đồng BTHT GPMB họp kết thúc công khai phương án bồi thường, hỗ trợ đối với các hộ thu hồi đất tại thôn Ngô Nội và thôn Tiên Trà.
Ngày 17/6/2022, UBND huyện ra QĐ thu hồi đất, QĐ phê duyệt PA BTHT. DT: 3,9ha tại Thôn Ngô Nội, các hộ đã nhận tiền xong.
Ngày 6/9/2022, UBND huyện ra QĐ thu hồi, phê duyệt 4,4ha tại thôn Trung Bạn, hiện còn 4 hộ chưa nhận tiền.</t>
  </si>
  <si>
    <t>(Ngày báo cáo 26/9/2022)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</si>
</sst>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10" x14ac:knownFonts="1">
    <font>
      <sz val="11"/>
      <color theme="1"/>
      <name val="Calibri"/>
      <family val="2"/>
      <scheme val="minor"/>
    </font>
    <font>
      <sz val="11"/>
      <color theme="1"/>
      <name val="Calibri"/>
      <family val="2"/>
      <scheme val="minor"/>
    </font>
    <font>
      <b/>
      <sz val="13"/>
      <color theme="1"/>
      <name val="Times New Roman"/>
      <family val="1"/>
    </font>
    <font>
      <sz val="13"/>
      <color theme="1"/>
      <name val="Times New Roman"/>
      <family val="1"/>
    </font>
    <font>
      <b/>
      <sz val="18"/>
      <color theme="1"/>
      <name val="Times New Roman"/>
      <family val="1"/>
    </font>
    <font>
      <i/>
      <sz val="15"/>
      <color theme="1"/>
      <name val="Times New Roman"/>
      <family val="1"/>
    </font>
    <font>
      <b/>
      <sz val="20"/>
      <color theme="1"/>
      <name val="Times New Roman"/>
      <family val="1"/>
    </font>
    <font>
      <b/>
      <sz val="14"/>
      <color theme="1"/>
      <name val="Times New Roman"/>
      <family val="1"/>
    </font>
    <font>
      <sz val="11.5"/>
      <color theme="1"/>
      <name val="Times New Roman"/>
      <family val="1"/>
    </font>
    <font>
      <sz val="12"/>
      <color theme="1"/>
      <name val="Times New Roman"/>
      <family val="1"/>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19">
    <xf numFmtId="0" fontId="0" fillId="0" borderId="0" xfId="0"/>
    <xf numFmtId="0" fontId="3" fillId="0" borderId="0" xfId="0" applyFont="1"/>
    <xf numFmtId="0" fontId="2" fillId="0" borderId="0" xfId="0" applyFont="1" applyAlignment="1">
      <alignment horizontal="center" vertical="center" wrapText="1"/>
    </xf>
    <xf numFmtId="0" fontId="3" fillId="0" borderId="0" xfId="0" applyFont="1" applyAlignment="1">
      <alignment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2" fillId="0" borderId="1" xfId="0" applyFont="1" applyBorder="1"/>
    <xf numFmtId="0" fontId="2" fillId="0" borderId="0" xfId="0" applyFont="1"/>
    <xf numFmtId="43" fontId="3" fillId="0" borderId="1" xfId="1" applyFont="1" applyBorder="1" applyAlignment="1">
      <alignment horizontal="right" vertical="center" wrapText="1"/>
    </xf>
    <xf numFmtId="0" fontId="7" fillId="0" borderId="1" xfId="0" applyFont="1" applyBorder="1"/>
    <xf numFmtId="43" fontId="7" fillId="0" borderId="1" xfId="0" applyNumberFormat="1" applyFont="1" applyBorder="1" applyAlignment="1">
      <alignment horizontal="right"/>
    </xf>
    <xf numFmtId="0" fontId="3" fillId="0" borderId="1" xfId="0" applyFont="1" applyBorder="1" applyAlignment="1">
      <alignment horizontal="left" vertical="center" wrapText="1"/>
    </xf>
    <xf numFmtId="0" fontId="8" fillId="0" borderId="1" xfId="0" applyFont="1" applyBorder="1" applyAlignment="1">
      <alignment horizontal="left" vertical="center" wrapText="1"/>
    </xf>
    <xf numFmtId="0" fontId="9" fillId="0" borderId="1" xfId="0" applyFont="1" applyBorder="1" applyAlignment="1">
      <alignment horizontal="left" vertical="center" wrapText="1"/>
    </xf>
    <xf numFmtId="0" fontId="7" fillId="0" borderId="1" xfId="0" applyFont="1" applyBorder="1" applyAlignment="1">
      <alignment horizontal="center"/>
    </xf>
    <xf numFmtId="0" fontId="6" fillId="0" borderId="0" xfId="0" applyFont="1" applyAlignment="1">
      <alignment horizontal="center" wrapText="1"/>
    </xf>
    <xf numFmtId="0" fontId="4" fillId="0" borderId="0" xfId="0" applyFont="1" applyAlignment="1">
      <alignment horizontal="center" wrapText="1"/>
    </xf>
    <xf numFmtId="0" fontId="5" fillId="0" borderId="0" xfId="0" applyFont="1" applyAlignment="1">
      <alignment horizont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tabSelected="1" zoomScale="70" zoomScaleNormal="70" workbookViewId="0">
      <selection activeCell="E5" sqref="E5"/>
    </sheetView>
  </sheetViews>
  <sheetFormatPr defaultRowHeight="16.5" x14ac:dyDescent="0.25"/>
  <cols>
    <col min="1" max="1" width="6.28515625" style="1" customWidth="1"/>
    <col min="2" max="2" width="24.5703125" style="1" customWidth="1"/>
    <col min="3" max="3" width="12.5703125" style="1" customWidth="1"/>
    <col min="4" max="4" width="14" style="1" customWidth="1"/>
    <col min="5" max="5" width="13.28515625" style="1" customWidth="1"/>
    <col min="6" max="6" width="13.140625" style="1" customWidth="1"/>
    <col min="7" max="7" width="12.7109375" style="1" customWidth="1"/>
    <col min="8" max="8" width="11.28515625" style="1" customWidth="1"/>
    <col min="9" max="9" width="46.28515625" style="1" customWidth="1"/>
    <col min="10" max="11" width="9.140625" style="1"/>
    <col min="12" max="12" width="12.140625" style="1" bestFit="1" customWidth="1"/>
    <col min="13" max="16384" width="9.140625" style="1"/>
  </cols>
  <sheetData>
    <row r="1" spans="1:9" ht="28.5" customHeight="1" x14ac:dyDescent="0.35">
      <c r="A1" s="16" t="s">
        <v>32</v>
      </c>
      <c r="B1" s="16"/>
      <c r="C1" s="16"/>
      <c r="D1" s="16"/>
      <c r="E1" s="16"/>
      <c r="F1" s="16"/>
      <c r="G1" s="16"/>
      <c r="H1" s="16"/>
      <c r="I1" s="16"/>
    </row>
    <row r="2" spans="1:9" ht="21.75" customHeight="1" x14ac:dyDescent="0.3">
      <c r="A2" s="17" t="s">
        <v>31</v>
      </c>
      <c r="B2" s="17"/>
      <c r="C2" s="17"/>
      <c r="D2" s="17"/>
      <c r="E2" s="17"/>
      <c r="F2" s="17"/>
      <c r="G2" s="17"/>
      <c r="H2" s="17"/>
      <c r="I2" s="17"/>
    </row>
    <row r="3" spans="1:9" ht="28.5" customHeight="1" x14ac:dyDescent="0.3">
      <c r="A3" s="18" t="s">
        <v>43</v>
      </c>
      <c r="B3" s="18"/>
      <c r="C3" s="18"/>
      <c r="D3" s="18"/>
      <c r="E3" s="18"/>
      <c r="F3" s="18"/>
      <c r="G3" s="18"/>
      <c r="H3" s="18"/>
      <c r="I3" s="18"/>
    </row>
    <row r="4" spans="1:9" ht="31.5" customHeight="1" x14ac:dyDescent="0.25"/>
    <row r="5" spans="1:9" s="2" customFormat="1" ht="77.25" customHeight="1" x14ac:dyDescent="0.25">
      <c r="A5" s="4" t="s">
        <v>0</v>
      </c>
      <c r="B5" s="4" t="s">
        <v>7</v>
      </c>
      <c r="C5" s="4" t="s">
        <v>1</v>
      </c>
      <c r="D5" s="4" t="s">
        <v>2</v>
      </c>
      <c r="E5" s="4" t="s">
        <v>27</v>
      </c>
      <c r="F5" s="4" t="s">
        <v>28</v>
      </c>
      <c r="G5" s="4" t="s">
        <v>29</v>
      </c>
      <c r="H5" s="4" t="s">
        <v>4</v>
      </c>
      <c r="I5" s="4" t="s">
        <v>26</v>
      </c>
    </row>
    <row r="6" spans="1:9" s="3" customFormat="1" ht="409.5" customHeight="1" x14ac:dyDescent="0.25">
      <c r="A6" s="5">
        <v>1</v>
      </c>
      <c r="B6" s="6" t="s">
        <v>25</v>
      </c>
      <c r="C6" s="5" t="s">
        <v>33</v>
      </c>
      <c r="D6" s="5" t="s">
        <v>12</v>
      </c>
      <c r="E6" s="9">
        <v>219.2</v>
      </c>
      <c r="F6" s="9">
        <f>191.6+3.9+4.4</f>
        <v>199.9</v>
      </c>
      <c r="G6" s="9">
        <f>E6-F6</f>
        <v>19.299999999999983</v>
      </c>
      <c r="H6" s="9">
        <v>152</v>
      </c>
      <c r="I6" s="13" t="s">
        <v>42</v>
      </c>
    </row>
    <row r="7" spans="1:9" s="3" customFormat="1" ht="185.25" customHeight="1" x14ac:dyDescent="0.25">
      <c r="A7" s="5">
        <v>2</v>
      </c>
      <c r="B7" s="6" t="s">
        <v>6</v>
      </c>
      <c r="C7" s="5" t="s">
        <v>8</v>
      </c>
      <c r="D7" s="5" t="s">
        <v>10</v>
      </c>
      <c r="E7" s="9">
        <v>273.2</v>
      </c>
      <c r="F7" s="9">
        <f>174.2+40</f>
        <v>214.2</v>
      </c>
      <c r="G7" s="9">
        <f>E7-F7</f>
        <v>59</v>
      </c>
      <c r="H7" s="9">
        <f>46.67+62</f>
        <v>108.67</v>
      </c>
      <c r="I7" s="12" t="s">
        <v>40</v>
      </c>
    </row>
    <row r="8" spans="1:9" s="3" customFormat="1" ht="220.5" customHeight="1" x14ac:dyDescent="0.25">
      <c r="A8" s="5">
        <v>3</v>
      </c>
      <c r="B8" s="6" t="s">
        <v>9</v>
      </c>
      <c r="C8" s="5" t="s">
        <v>33</v>
      </c>
      <c r="D8" s="5" t="s">
        <v>11</v>
      </c>
      <c r="E8" s="9">
        <v>313.89999999999998</v>
      </c>
      <c r="F8" s="9">
        <v>309.3</v>
      </c>
      <c r="G8" s="9">
        <v>4.5999999999999996</v>
      </c>
      <c r="H8" s="9">
        <v>296.60000000000002</v>
      </c>
      <c r="I8" s="12" t="s">
        <v>38</v>
      </c>
    </row>
    <row r="9" spans="1:9" s="3" customFormat="1" ht="409.5" customHeight="1" x14ac:dyDescent="0.25">
      <c r="A9" s="5">
        <v>4</v>
      </c>
      <c r="B9" s="6" t="s">
        <v>30</v>
      </c>
      <c r="C9" s="5" t="s">
        <v>3</v>
      </c>
      <c r="D9" s="5" t="s">
        <v>5</v>
      </c>
      <c r="E9" s="9">
        <v>151.27000000000001</v>
      </c>
      <c r="F9" s="9">
        <f>54+28</f>
        <v>82</v>
      </c>
      <c r="G9" s="9">
        <f>E9-F9</f>
        <v>69.27000000000001</v>
      </c>
      <c r="H9" s="9"/>
      <c r="I9" s="14" t="s">
        <v>41</v>
      </c>
    </row>
    <row r="10" spans="1:9" s="3" customFormat="1" ht="198" customHeight="1" x14ac:dyDescent="0.25">
      <c r="A10" s="5">
        <v>5</v>
      </c>
      <c r="B10" s="6" t="s">
        <v>13</v>
      </c>
      <c r="C10" s="5" t="s">
        <v>14</v>
      </c>
      <c r="D10" s="5" t="s">
        <v>23</v>
      </c>
      <c r="E10" s="9">
        <v>29.63</v>
      </c>
      <c r="F10" s="9">
        <f>25.48+3.09</f>
        <v>28.57</v>
      </c>
      <c r="G10" s="9">
        <f>E10-F10</f>
        <v>1.0599999999999987</v>
      </c>
      <c r="H10" s="9">
        <v>14.21</v>
      </c>
      <c r="I10" s="12" t="s">
        <v>36</v>
      </c>
    </row>
    <row r="11" spans="1:9" s="3" customFormat="1" ht="271.5" customHeight="1" x14ac:dyDescent="0.25">
      <c r="A11" s="5">
        <v>6</v>
      </c>
      <c r="B11" s="6" t="s">
        <v>15</v>
      </c>
      <c r="C11" s="5" t="s">
        <v>20</v>
      </c>
      <c r="D11" s="5" t="s">
        <v>21</v>
      </c>
      <c r="E11" s="9">
        <v>21.2</v>
      </c>
      <c r="F11" s="9">
        <v>21.2</v>
      </c>
      <c r="G11" s="9">
        <v>0</v>
      </c>
      <c r="H11" s="9">
        <v>4.5999999999999996</v>
      </c>
      <c r="I11" s="12" t="s">
        <v>39</v>
      </c>
    </row>
    <row r="12" spans="1:9" s="3" customFormat="1" ht="196.5" customHeight="1" x14ac:dyDescent="0.25">
      <c r="A12" s="5">
        <v>7</v>
      </c>
      <c r="B12" s="6" t="s">
        <v>16</v>
      </c>
      <c r="C12" s="5" t="s">
        <v>19</v>
      </c>
      <c r="D12" s="5" t="s">
        <v>22</v>
      </c>
      <c r="E12" s="9">
        <v>10.6</v>
      </c>
      <c r="F12" s="9">
        <v>10.6</v>
      </c>
      <c r="G12" s="9">
        <f>E12-F12</f>
        <v>0</v>
      </c>
      <c r="H12" s="9">
        <v>0</v>
      </c>
      <c r="I12" s="12" t="s">
        <v>37</v>
      </c>
    </row>
    <row r="13" spans="1:9" s="3" customFormat="1" ht="144.75" customHeight="1" x14ac:dyDescent="0.25">
      <c r="A13" s="5">
        <v>8</v>
      </c>
      <c r="B13" s="6" t="s">
        <v>17</v>
      </c>
      <c r="C13" s="5" t="s">
        <v>18</v>
      </c>
      <c r="D13" s="5" t="s">
        <v>34</v>
      </c>
      <c r="E13" s="9">
        <v>17.399999999999999</v>
      </c>
      <c r="F13" s="9">
        <v>0</v>
      </c>
      <c r="G13" s="9">
        <f>E13-F13</f>
        <v>17.399999999999999</v>
      </c>
      <c r="H13" s="9">
        <v>0</v>
      </c>
      <c r="I13" s="12" t="s">
        <v>35</v>
      </c>
    </row>
    <row r="14" spans="1:9" s="8" customFormat="1" ht="34.5" customHeight="1" x14ac:dyDescent="0.3">
      <c r="A14" s="15" t="s">
        <v>24</v>
      </c>
      <c r="B14" s="15"/>
      <c r="C14" s="10"/>
      <c r="D14" s="10"/>
      <c r="E14" s="11">
        <f>SUM(E6:E13)</f>
        <v>1036.4000000000001</v>
      </c>
      <c r="F14" s="11">
        <f>SUM(F6:F13)</f>
        <v>865.77000000000021</v>
      </c>
      <c r="G14" s="11">
        <f>SUM(G6:G13)</f>
        <v>170.63</v>
      </c>
      <c r="H14" s="11">
        <f>SUM(H6:H13)</f>
        <v>576.08000000000004</v>
      </c>
      <c r="I14" s="7"/>
    </row>
  </sheetData>
  <mergeCells count="4">
    <mergeCell ref="A14:B14"/>
    <mergeCell ref="A1:I1"/>
    <mergeCell ref="A2:I2"/>
    <mergeCell ref="A3:I3"/>
  </mergeCells>
  <pageMargins left="0.39370078740157483" right="0.31496062992125984" top="0.55118110236220474" bottom="0.35433070866141736" header="0.31496062992125984" footer="0.31496062992125984"/>
  <pageSetup paperSize="9" scale="90" orientation="landscape" verticalDpi="0" r:id="rId1"/>
  <headerFooter>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Khu - Cụm</vt:lpstr>
      <vt:lpstr>Sheet3</vt:lpstr>
      <vt:lpstr>'Khu - Cụm'!Print_Area</vt:lpstr>
      <vt:lpstr>'Khu - Cụm'!Print_Titles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2022-09-26T00:48:28Z</cp:lastPrinted>
  <dcterms:created xsi:type="dcterms:W3CDTF">2021-08-03T00:23:22Z</dcterms:created>
  <dcterms:modified xsi:type="dcterms:W3CDTF">2022-09-26T01:01:08Z</dcterms:modified>
</cp:coreProperties>
</file>