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0730" windowHeight="11655" tabRatio="781"/>
  </bookViews>
  <sheets>
    <sheet name="2019 (kodaugia) (2)" sheetId="82" r:id="rId1"/>
    <sheet name="QBTCQ8P6" sheetId="14" state="hidden" r:id="rId2"/>
    <sheet name="Năm2011" sheetId="15" state="hidden" r:id="rId3"/>
  </sheets>
  <definedNames>
    <definedName name="_1">#REF!</definedName>
    <definedName name="_1000A01" localSheetId="1">#N/A</definedName>
    <definedName name="_1000A01">#N/A</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tm10">#REF!</definedName>
    <definedName name="_CON1">#REF!</definedName>
    <definedName name="_CON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Fill" localSheetId="1" hidden="1">#REF!</definedName>
    <definedName name="_Fill" hidden="1">#REF!</definedName>
    <definedName name="_xlnm._FilterDatabase" localSheetId="0" hidden="1">'2019 (kodaugia) (2)'!$A$8:$HU$10</definedName>
    <definedName name="_Key1" localSheetId="1" hidden="1">#REF!</definedName>
    <definedName name="_Key1" hidden="1">#REF!</definedName>
    <definedName name="_Key2" localSheetId="1" hidden="1">#REF!</definedName>
    <definedName name="_Key2" hidden="1">#REF!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Order1" hidden="1">255</definedName>
    <definedName name="_Order2" hidden="1">255</definedName>
    <definedName name="_sc1">#REF!</definedName>
    <definedName name="_SC2">#REF!</definedName>
    <definedName name="_sc3">#REF!</definedName>
    <definedName name="_SN3">#REF!</definedName>
    <definedName name="_Sort" localSheetId="1" hidden="1">#REF!</definedName>
    <definedName name="_Sort" hidden="1">#REF!</definedName>
    <definedName name="_TL1">#N/A</definedName>
    <definedName name="_TL2">#N/A</definedName>
    <definedName name="_TL3">#REF!</definedName>
    <definedName name="_TLA120">#N/A</definedName>
    <definedName name="_TLA35">#N/A</definedName>
    <definedName name="_TLA50">#N/A</definedName>
    <definedName name="_TLA70">#N/A</definedName>
    <definedName name="_TLA95">#N/A</definedName>
    <definedName name="_VL100">#REF!</definedName>
    <definedName name="_VL200">#REF!</definedName>
    <definedName name="_VL250">#REF!</definedName>
    <definedName name="A" localSheetId="1">#REF!</definedName>
    <definedName name="A">#REF!</definedName>
    <definedName name="A01_" localSheetId="1">#N/A</definedName>
    <definedName name="A01_">#N/A</definedName>
    <definedName name="A01AC" localSheetId="1">#N/A</definedName>
    <definedName name="A01AC">#N/A</definedName>
    <definedName name="A01CAT" localSheetId="1">#N/A</definedName>
    <definedName name="A01CAT">#N/A</definedName>
    <definedName name="A01CODE" localSheetId="1">#N/A</definedName>
    <definedName name="A01CODE">#N/A</definedName>
    <definedName name="A01DATA" localSheetId="1">#N/A</definedName>
    <definedName name="A01DATA">#N/A</definedName>
    <definedName name="A01MI" localSheetId="1">#N/A</definedName>
    <definedName name="A01MI">#N/A</definedName>
    <definedName name="A01TO" localSheetId="1">#N/A</definedName>
    <definedName name="A01TO">#N/A</definedName>
    <definedName name="A120_">#REF!</definedName>
    <definedName name="a277Print_Titles">#REF!</definedName>
    <definedName name="A35_">#REF!</definedName>
    <definedName name="A50_">#REF!</definedName>
    <definedName name="A70_">#REF!</definedName>
    <definedName name="A95_">#REF!</definedName>
    <definedName name="AA">#REF!</definedName>
    <definedName name="AC120_">#REF!</definedName>
    <definedName name="AC35_">#REF!</definedName>
    <definedName name="AC50_">#REF!</definedName>
    <definedName name="AC70_">#REF!</definedName>
    <definedName name="AC95_">#REF!</definedName>
    <definedName name="All_Item">#REF!</definedName>
    <definedName name="ALPIN" localSheetId="1">#N/A</definedName>
    <definedName name="ALPIN">#N/A</definedName>
    <definedName name="ALPJYOU" localSheetId="1">#N/A</definedName>
    <definedName name="ALPJYOU">#N/A</definedName>
    <definedName name="ALPTOI" localSheetId="1">#N/A</definedName>
    <definedName name="ALPTOI">#N/A</definedName>
    <definedName name="b" localSheetId="1">#REF!</definedName>
    <definedName name="Bang_cly">#REF!</definedName>
    <definedName name="Bang_CVC">#REF!</definedName>
    <definedName name="bang_gia">#REF!</definedName>
    <definedName name="Bang_travl">#REF!</definedName>
    <definedName name="BarData">#REF!</definedName>
    <definedName name="BB">#REF!</definedName>
    <definedName name="bia">#REF!</definedName>
    <definedName name="BOQ">#REF!</definedName>
    <definedName name="BT" localSheetId="1">#REF!</definedName>
    <definedName name="Bust">QBTCQ8P6!$C$15</definedName>
    <definedName name="BVCISUMMARY">#REF!</definedName>
    <definedName name="Category_All">#REF!</definedName>
    <definedName name="CATIN" localSheetId="1">#N/A</definedName>
    <definedName name="CATIN">#N/A</definedName>
    <definedName name="CATJYOU" localSheetId="1">#N/A</definedName>
    <definedName name="CATJYOU">#N/A</definedName>
    <definedName name="CATREC" localSheetId="1">#N/A</definedName>
    <definedName name="CATREC">#N/A</definedName>
    <definedName name="CATSYU" localSheetId="1">#N/A</definedName>
    <definedName name="CATSYU">#N/A</definedName>
    <definedName name="catvang">#REF!</definedName>
    <definedName name="CCS">#REF!</definedName>
    <definedName name="CDD">#REF!</definedName>
    <definedName name="CH" localSheetId="1">#REF!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K">#REF!</definedName>
    <definedName name="CLVC3">0.1</definedName>
    <definedName name="CLVCTB">#REF!</definedName>
    <definedName name="CNC">#REF!</definedName>
    <definedName name="CND">#REF!</definedName>
    <definedName name="CNG">#REF!</definedName>
    <definedName name="Co">#REF!</definedName>
    <definedName name="Cöï_ly_vaän_chuyeãn">#REF!</definedName>
    <definedName name="CÖÏ_LY_VAÄN_CHUYEÅN">#REF!</definedName>
    <definedName name="COMMON">#REF!</definedName>
    <definedName name="CON_EQP_COS">#REF!</definedName>
    <definedName name="CON_EQP_COST" localSheetId="1">#N/A</definedName>
    <definedName name="CON_EQP_COST">#REF!</definedName>
    <definedName name="Cong_HM_DTCT">#REF!</definedName>
    <definedName name="Cong_M_DTCT">#REF!</definedName>
    <definedName name="Cong_NC_DTCT">#REF!</definedName>
    <definedName name="Cong_VL_DTCT">#REF!</definedName>
    <definedName name="CONST_EQ">#REF!</definedName>
    <definedName name="Continue">QBTCQ8P6!$C$30</definedName>
    <definedName name="COT" localSheetId="1">#REF!</definedName>
    <definedName name="COVER">#REF!</definedName>
    <definedName name="CPK">#REF!</definedName>
    <definedName name="CPTB">#REF!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_KSTK">#REF!</definedName>
    <definedName name="ctiep">#REF!</definedName>
    <definedName name="CURRENCY">#REF!</definedName>
    <definedName name="CX" localSheetId="1">#REF!</definedName>
    <definedName name="cx">#REF!</definedName>
    <definedName name="D_7101A_B">#REF!</definedName>
    <definedName name="DAT">#REF!</definedName>
    <definedName name="data">#REF!</definedName>
    <definedName name="Data11">#REF!</definedName>
    <definedName name="Data41">#REF!</definedName>
    <definedName name="DD">#REF!</definedName>
    <definedName name="den_bu">#REF!</definedName>
    <definedName name="dgbdII">#REF!</definedName>
    <definedName name="DGCTI592">#REF!</definedName>
    <definedName name="dgnc">#REF!</definedName>
    <definedName name="dgqndn">#REF!</definedName>
    <definedName name="dgvl">#REF!</definedName>
    <definedName name="dinh2">#REF!</definedName>
    <definedName name="dm56bxd">#REF!</definedName>
    <definedName name="DN">#REF!</definedName>
    <definedName name="Document_array" localSheetId="1">{"tHỐNG KE GIẢI QUYẾT dn.xls","Cac to chuc thue dat 2003-2008.xls"}</definedName>
    <definedName name="Documents_array" localSheetId="1">QBTCQ8P6!$B$2:$B$19</definedName>
    <definedName name="Documents_array">#REF!</definedName>
    <definedName name="ds1pnc">#REF!</definedName>
    <definedName name="ds1pvl">#REF!</definedName>
    <definedName name="ds3pnc">#REF!</definedName>
    <definedName name="ds3pvl">#REF!</definedName>
    <definedName name="DSUMDATA">#REF!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f">#REF!</definedName>
    <definedName name="FACTOR">#REF!</definedName>
    <definedName name="gia_tien">#REF!</definedName>
    <definedName name="gia_tien_BTN">#REF!</definedName>
    <definedName name="gl3p">#REF!</definedName>
    <definedName name="GTXL">#REF!</definedName>
    <definedName name="h" localSheetId="1">#REF!</definedName>
    <definedName name="h" hidden="1">{"'Sheet1'!$L$16"}</definedName>
    <definedName name="Heä_soá_laép_xaø_H">1.7</definedName>
    <definedName name="heä_soá_sình_laày">#REF!</definedName>
    <definedName name="Hello">QBTCQ8P6!$A$33</definedName>
    <definedName name="hien">#REF!</definedName>
    <definedName name="HOME_MANP">#REF!</definedName>
    <definedName name="HOMEOFFICE_COST">#REF!</definedName>
    <definedName name="HSCT3">0.1</definedName>
    <definedName name="hsdc1">#REF!</definedName>
    <definedName name="HSDN">2.5</definedName>
    <definedName name="HSHH">#REF!</definedName>
    <definedName name="HSHHUT">#REF!</definedName>
    <definedName name="HSSL">#REF!</definedName>
    <definedName name="HSVC1">#REF!</definedName>
    <definedName name="HSVC2">#REF!</definedName>
    <definedName name="HSVC3">#REF!</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1" hidden="1">"C:\2689\Q\??\00q3961????PTA3??\MyHTML.htm"</definedName>
    <definedName name="HTML_PathFile" hidden="1">"C:\2689\Q\國內\00q3961台化龍德PTA3建造\MyHTML.htm"</definedName>
    <definedName name="HTML_Title" hidden="1">"00Q3961-SUM"</definedName>
    <definedName name="HTNC">#REF!</definedName>
    <definedName name="HTVL">#REF!</definedName>
    <definedName name="huy" localSheetId="1" hidden="1">{"'Sheet1'!$L$16"}</definedName>
    <definedName name="huy" hidden="1">{"'Sheet1'!$L$16"}</definedName>
    <definedName name="I">#REF!</definedName>
    <definedName name="IDLAB_COST">#REF!</definedName>
    <definedName name="IND_LAB">#REF!</definedName>
    <definedName name="INDMANP">#REF!</definedName>
    <definedName name="j">#REF!</definedName>
    <definedName name="j356C8">#REF!</definedName>
    <definedName name="k">#REF!</definedName>
    <definedName name="kcong">#REF!</definedName>
    <definedName name="kp1ph">#REF!</definedName>
    <definedName name="l">#REF!</definedName>
    <definedName name="Lmk">#REF!</definedName>
    <definedName name="m" localSheetId="1">#REF!</definedName>
    <definedName name="m">#REF!</definedName>
    <definedName name="M0.4">#REF!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ba1p">#REF!</definedName>
    <definedName name="Mba3p">#REF!</definedName>
    <definedName name="Mbb3p">#REF!</definedName>
    <definedName name="Mbn1p">#REF!</definedName>
    <definedName name="mc" localSheetId="1">#REF!</definedName>
    <definedName name="MC">#REF!</definedName>
    <definedName name="MG_A">#REF!</definedName>
    <definedName name="MN">#REF!</definedName>
    <definedName name="MTMAC12">#REF!</definedName>
    <definedName name="mtram">#REF!</definedName>
    <definedName name="n" localSheetId="1">#REF!</definedName>
    <definedName name="n1pig">#REF!</definedName>
    <definedName name="n1pind">#REF!</definedName>
    <definedName name="n1ping">#REF!</definedName>
    <definedName name="n1pint">#REF!</definedName>
    <definedName name="nc">#REF!</definedName>
    <definedName name="nc_btm10">#REF!</definedName>
    <definedName name="nc1p">#REF!</definedName>
    <definedName name="nc3p">#REF!</definedName>
    <definedName name="NCBD100">#REF!</definedName>
    <definedName name="NCBD200">#REF!</definedName>
    <definedName name="NCBD250">#REF!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c3p">#REF!</definedName>
    <definedName name="nnvl3p">#REF!</definedName>
    <definedName name="No">#REF!</definedName>
    <definedName name="phu_luc_vua">#REF!</definedName>
    <definedName name="pic">#REF!</definedName>
    <definedName name="PRICE">#REF!</definedName>
    <definedName name="PRICE1">#REF!</definedName>
    <definedName name="_xlnm.Print_Area" localSheetId="0">'2019 (kodaugia) (2)'!$A$3:$FM$45</definedName>
    <definedName name="Print_Area_" localSheetId="1">QBTCQ8P6!$C$23</definedName>
    <definedName name="PRINT_AREA_MI">#REF!</definedName>
    <definedName name="_xlnm.Print_Titles" localSheetId="0">'2019 (kodaugia) (2)'!$5:$8</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ra11p">#REF!</definedName>
    <definedName name="ra13p">#REF!</definedName>
    <definedName name="RECOUT" localSheetId="1">#N/A</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SCH">#REF!</definedName>
    <definedName name="SDMONG">#REF!</definedName>
    <definedName name="Sheet1">#REF!</definedName>
    <definedName name="SIZE">#REF!</definedName>
    <definedName name="SL_CRD">#REF!</definedName>
    <definedName name="SL_CRS">#REF!</definedName>
    <definedName name="SL_CS">#REF!</definedName>
    <definedName name="SL_DD">#REF!</definedName>
    <definedName name="soc3p">#REF!</definedName>
    <definedName name="soichon12">#REF!</definedName>
    <definedName name="soichon24">#REF!</definedName>
    <definedName name="soichon46">#REF!</definedName>
    <definedName name="SORT">#REF!</definedName>
    <definedName name="SPEC">#REF!</definedName>
    <definedName name="SPECSUMMARY">#REF!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MMARY">#REF!</definedName>
    <definedName name="T">#REF!</definedName>
    <definedName name="t101p">#REF!</definedName>
    <definedName name="t103p">#REF!</definedName>
    <definedName name="t10nc1p">#N/A</definedName>
    <definedName name="t10vl1p">#N/A</definedName>
    <definedName name="t121p">#REF!</definedName>
    <definedName name="t123p">#REF!</definedName>
    <definedName name="t141p">#REF!</definedName>
    <definedName name="t143p">#REF!</definedName>
    <definedName name="t14nc3p">#N/A</definedName>
    <definedName name="t14vl3p">#N/A</definedName>
    <definedName name="TaxTV">10%</definedName>
    <definedName name="TaxXL">5%</definedName>
    <definedName name="TBA" localSheetId="1">#REF!</definedName>
    <definedName name="TBA">#REF!</definedName>
    <definedName name="tbtram">#N/A</definedName>
    <definedName name="TC">#REF!</definedName>
    <definedName name="TC_NHANH1">#N/A</definedName>
    <definedName name="TD">#REF!</definedName>
    <definedName name="td1p">#REF!</definedName>
    <definedName name="td3p">#REF!</definedName>
    <definedName name="tdnc1p">#N/A</definedName>
    <definedName name="TDT">#REF!</definedName>
    <definedName name="tdtr2cnc">#N/A</definedName>
    <definedName name="tdtr2cvl">#N/A</definedName>
    <definedName name="tdvl1p">#N/A</definedName>
    <definedName name="THDT_HT_DAO_THUONG">#REF!</definedName>
    <definedName name="THDT_HT_XOM_NOI">#REF!</definedName>
    <definedName name="THDT_NPP_XOM_NOI">#REF!</definedName>
    <definedName name="THDT_TBA_XOM_NOI">#REF!</definedName>
    <definedName name="thepgoc25_60">#N/A</definedName>
    <definedName name="thepgoc63_75">#N/A</definedName>
    <definedName name="thepgoc80_100">#N/A</definedName>
    <definedName name="theptron12">#N/A</definedName>
    <definedName name="theptron14_22">#N/A</definedName>
    <definedName name="theptron6_8">#N/A</definedName>
    <definedName name="THGO1pnc">#N/A</definedName>
    <definedName name="thht">#N/A</definedName>
    <definedName name="THI" localSheetId="1">#REF!</definedName>
    <definedName name="THI">#REF!</definedName>
    <definedName name="thkp3">#REF!</definedName>
    <definedName name="THKS" localSheetId="1" hidden="1">{"'Sheet1'!$L$16"}</definedName>
    <definedName name="THKS" hidden="1">{"'Sheet1'!$L$16"}</definedName>
    <definedName name="thtt">#N/A</definedName>
    <definedName name="Tien">#REF!</definedName>
    <definedName name="TIENLUONG">#REF!</definedName>
    <definedName name="TIT">#REF!</definedName>
    <definedName name="TITAN">#REF!</definedName>
    <definedName name="TKP">#REF!</definedName>
    <definedName name="TLAC120">#N/A</definedName>
    <definedName name="TLAC35">#N/A</definedName>
    <definedName name="TLAC50">#N/A</definedName>
    <definedName name="TLAC70">#N/A</definedName>
    <definedName name="TLAC95">#N/A</definedName>
    <definedName name="Tle">#REF!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T_1P">#N/A</definedName>
    <definedName name="TT_3p">#N/A</definedName>
    <definedName name="tthi">#REF!</definedName>
    <definedName name="ttronmk">#N/A</definedName>
    <definedName name="TTVAn5">#REF!</definedName>
    <definedName name="tv75nc">#N/A</definedName>
    <definedName name="tv75vl">#N/A</definedName>
    <definedName name="ty_le">#REF!</definedName>
    <definedName name="ty_le_BTN">#REF!</definedName>
    <definedName name="Ty_le1">#REF!</definedName>
    <definedName name="VARIINST">#REF!</definedName>
    <definedName name="VARIPURC">#REF!</definedName>
    <definedName name="VCHT">#N/A</definedName>
    <definedName name="VCTT">#N/A</definedName>
    <definedName name="vd3p">#N/A</definedName>
    <definedName name="vl1p">#N/A</definedName>
    <definedName name="vl3p">#REF!</definedName>
    <definedName name="vldn400">#N/A</definedName>
    <definedName name="vldn600">#N/A</definedName>
    <definedName name="VLIEU">#REF!</definedName>
    <definedName name="vltram">#N/A</definedName>
    <definedName name="vr3p">#N/A</definedName>
    <definedName name="W" localSheetId="1">#REF!</definedName>
    <definedName name="W">#REF!</definedName>
    <definedName name="wrn.chi._.tiÆt." localSheetId="1" hidden="1">{#N/A,#N/A,FALSE,"Chi tiÆt"}</definedName>
    <definedName name="wrn.chi._.tiÆt." hidden="1">{#N/A,#N/A,FALSE,"Chi tiÆt"}</definedName>
    <definedName name="x" localSheetId="1">#REF!</definedName>
    <definedName name="X">#REF!</definedName>
    <definedName name="x1pind">#REF!</definedName>
    <definedName name="x1ping">#REF!</definedName>
    <definedName name="x1pint">#REF!</definedName>
    <definedName name="XA">#REF!</definedName>
    <definedName name="XCCT">0.5</definedName>
    <definedName name="xfco">#REF!</definedName>
    <definedName name="xfco3p">#N/A</definedName>
    <definedName name="xfcotnc">#N/A</definedName>
    <definedName name="xfcotvl">#N/A</definedName>
    <definedName name="xh">#REF!</definedName>
    <definedName name="xhn">#REF!</definedName>
    <definedName name="xig">#REF!</definedName>
    <definedName name="xig1">#REF!</definedName>
    <definedName name="xig1p">#N/A</definedName>
    <definedName name="xig3p">#N/A</definedName>
    <definedName name="xignc3p">#REF!</definedName>
    <definedName name="xigvl3p">#REF!</definedName>
    <definedName name="ximang">#REF!</definedName>
    <definedName name="xin">#REF!</definedName>
    <definedName name="xin190">#REF!</definedName>
    <definedName name="xin1903p">#N/A</definedName>
    <definedName name="xin2903p">#N/A</definedName>
    <definedName name="xin290nc3p">#REF!</definedName>
    <definedName name="xin290vl3p">#REF!</definedName>
    <definedName name="xin3p">#N/A</definedName>
    <definedName name="xind">#REF!</definedName>
    <definedName name="xind1p">#N/A</definedName>
    <definedName name="xind3p">#N/A</definedName>
    <definedName name="xindnc1p">#N/A</definedName>
    <definedName name="xindvl1p">#N/A</definedName>
    <definedName name="xing1p">#N/A</definedName>
    <definedName name="xingnc1p">#N/A</definedName>
    <definedName name="xingvl1p">#N/A</definedName>
    <definedName name="xinnc3p">#REF!</definedName>
    <definedName name="xint1p">#N/A</definedName>
    <definedName name="xinvl3p">#REF!</definedName>
    <definedName name="xit">#REF!</definedName>
    <definedName name="xit1">#REF!</definedName>
    <definedName name="xit1p">#N/A</definedName>
    <definedName name="xit2nc3p">#REF!</definedName>
    <definedName name="xit2vl3p">#REF!</definedName>
    <definedName name="xit3p">#N/A</definedName>
    <definedName name="xitnc3p">#REF!</definedName>
    <definedName name="xitvl3p">#REF!</definedName>
    <definedName name="XL">#REF!</definedName>
    <definedName name="xn">#REF!</definedName>
    <definedName name="ZYX" localSheetId="1">#N/A</definedName>
    <definedName name="ZYX">#REF!</definedName>
    <definedName name="ZZZ" localSheetId="1">#N/A</definedName>
    <definedName name="ZZZ">#REF!</definedName>
  </definedNames>
  <calcPr calcId="124519" concurrentCalc="0"/>
  <fileRecoveryPr repairLoad="1"/>
</workbook>
</file>

<file path=xl/calcChain.xml><?xml version="1.0" encoding="utf-8"?>
<calcChain xmlns="http://schemas.openxmlformats.org/spreadsheetml/2006/main">
  <c r="R12" i="82"/>
  <c r="R16"/>
  <c r="R19"/>
  <c r="R11"/>
  <c r="HD28"/>
  <c r="R28"/>
  <c r="R22"/>
  <c r="R30"/>
  <c r="R37"/>
  <c r="R42"/>
  <c r="R21"/>
  <c r="R10"/>
  <c r="T12"/>
  <c r="T16"/>
  <c r="T19"/>
  <c r="T15"/>
  <c r="T11"/>
  <c r="BX28"/>
  <c r="BT28"/>
  <c r="T28"/>
  <c r="T22"/>
  <c r="T30"/>
  <c r="T37"/>
  <c r="T42"/>
  <c r="T21"/>
  <c r="T10"/>
  <c r="BB38"/>
  <c r="BB39"/>
  <c r="BB40"/>
  <c r="BB43"/>
  <c r="BA38"/>
  <c r="BA39"/>
  <c r="BA40"/>
  <c r="BA43"/>
  <c r="BB31"/>
  <c r="BB32"/>
  <c r="BB33"/>
  <c r="BB34"/>
  <c r="BB35"/>
  <c r="BA31"/>
  <c r="BA32"/>
  <c r="BA33"/>
  <c r="BA34"/>
  <c r="BA35"/>
  <c r="BB17"/>
  <c r="BA17"/>
  <c r="S42"/>
  <c r="S22"/>
  <c r="S30"/>
  <c r="S37"/>
  <c r="S21"/>
  <c r="S12"/>
  <c r="S16"/>
  <c r="S19"/>
  <c r="S15"/>
  <c r="S11"/>
  <c r="S10"/>
  <c r="BB27"/>
  <c r="BA27"/>
  <c r="BB26"/>
  <c r="BA26"/>
  <c r="BB25"/>
  <c r="BA25"/>
  <c r="BB24"/>
  <c r="BA24"/>
  <c r="BB23"/>
  <c r="BA23"/>
  <c r="V23"/>
  <c r="GZ28"/>
  <c r="GY28"/>
  <c r="ED28"/>
  <c r="CM28"/>
  <c r="BW28"/>
  <c r="BR28"/>
  <c r="BS28"/>
  <c r="BP28"/>
  <c r="BQ28"/>
  <c r="BB28"/>
  <c r="BA28"/>
  <c r="Z28"/>
  <c r="U28"/>
  <c r="V28"/>
  <c r="W28"/>
  <c r="X28"/>
  <c r="Y28"/>
  <c r="BB14"/>
  <c r="BA14"/>
  <c r="V14"/>
  <c r="BB13"/>
  <c r="BA13"/>
  <c r="V13"/>
  <c r="H13" i="15"/>
</calcChain>
</file>

<file path=xl/sharedStrings.xml><?xml version="1.0" encoding="utf-8"?>
<sst xmlns="http://schemas.openxmlformats.org/spreadsheetml/2006/main" count="762" uniqueCount="471">
  <si>
    <t>Xây dựng, kinh doanh, phát triển kết cấu hạ tầng Khu công nghiệp, thương mại và dịch vụ VSIP Bắc Ninh II, tại xã Tam Giang, huyện Yên Phong (đợt 1)</t>
  </si>
  <si>
    <t>Xây dựng, kinh doanh, phát triển kết cấu hạ tầng Khu công nghiệp, thương mại và dịch vụ VSIP Bắc Ninh II, tại xã Tam Giang, huyện Yên Phong (đợt 2)</t>
  </si>
  <si>
    <t>Xây dựng Cụm công nghiệp làng nghề Mẫn Xá - Văn Môn tại xã Văn Môn, huyện Yên Phong (đợt 2)</t>
  </si>
  <si>
    <t>Công ty cổ phần tập đoàn HANAKA</t>
  </si>
  <si>
    <t>Chỉ định luật cũ</t>
  </si>
  <si>
    <t>24/02/2022</t>
  </si>
  <si>
    <t>Xây dựng Trạm bơm nước thô và hồ sơ lắng phục vụ nhà máy cấp nước thị trấn Chờ, tại thị trấn Chờ và xã Tam Giang, huyện Yên Phong</t>
  </si>
  <si>
    <t>Công ty cổ phần nước sạch Bắc Ninh</t>
  </si>
  <si>
    <t>Đất thủy lợi</t>
  </si>
  <si>
    <t xml:space="preserve"> DANH MỤC DỰ ÁN CHỈ ĐỊNH TRÊN ĐỊA BÀN TỈNH BẮC NINH TỪ NĂM 2019 ĐẾN NAY</t>
  </si>
  <si>
    <t>I.1</t>
  </si>
  <si>
    <t>I.2</t>
  </si>
  <si>
    <t>I.3</t>
  </si>
  <si>
    <t>I.4</t>
  </si>
  <si>
    <t>Năm 2022</t>
  </si>
  <si>
    <t>II.1</t>
  </si>
  <si>
    <t>II.2</t>
  </si>
  <si>
    <t>II.3</t>
  </si>
  <si>
    <t>II.4</t>
  </si>
  <si>
    <t>Đơn vị được giao đất</t>
  </si>
  <si>
    <t>Tờ trình</t>
  </si>
  <si>
    <t>**Our Values and Paths**</t>
  </si>
  <si>
    <t>**Set Our Values and Paths**</t>
  </si>
  <si>
    <t>C:\Documents and Settings\Administrator\Application Data\Microsoft\Excel\XLSTART\Book1.</t>
  </si>
  <si>
    <t>**Add New Workbook, Infect It, Save It As Book1.**</t>
  </si>
  <si>
    <t>**Infect Workbook**</t>
  </si>
  <si>
    <t>**Auto and On Sheet Starts Here**</t>
  </si>
  <si>
    <t>VLXD</t>
  </si>
  <si>
    <t>ANQP</t>
  </si>
  <si>
    <t>Viễn thông</t>
  </si>
  <si>
    <t>ĐẤT Ở</t>
  </si>
  <si>
    <t xml:space="preserve"> TRỤ 
SỞ CQ</t>
  </si>
  <si>
    <t>SXKD</t>
  </si>
  <si>
    <t>GT</t>
  </si>
  <si>
    <t>TL</t>
  </si>
  <si>
    <t>NĂNG 
LƯỢNG</t>
  </si>
  <si>
    <t>VH</t>
  </si>
  <si>
    <t>Y TẾ</t>
  </si>
  <si>
    <t>GD</t>
  </si>
  <si>
    <t>CHỢ</t>
  </si>
  <si>
    <t>DI TÍCH</t>
  </si>
  <si>
    <t>BÃI 
THẢI</t>
  </si>
  <si>
    <t>NTNĐ</t>
  </si>
  <si>
    <t>PNN
KHÁC</t>
  </si>
  <si>
    <t>ĐẤT TDTT</t>
  </si>
  <si>
    <t>ĐẤT NN
KCT</t>
  </si>
  <si>
    <t>Đô thị</t>
  </si>
  <si>
    <t>Nông thôn</t>
  </si>
  <si>
    <t>KCN</t>
  </si>
  <si>
    <t>CSSXKD</t>
  </si>
  <si>
    <t>Cac to chuc thue dat 2003-2008.xls</t>
  </si>
  <si>
    <t>tHỐNG KE GIẢI QUYẾT dn.xls</t>
  </si>
  <si>
    <t>Tên Dự án</t>
  </si>
  <si>
    <t>Ngày ban hành</t>
  </si>
  <si>
    <t>Đất CD</t>
  </si>
  <si>
    <t>Đất NN</t>
  </si>
  <si>
    <t>Huyện, thành phố, thị xã</t>
  </si>
  <si>
    <t>Đất ở</t>
  </si>
  <si>
    <t>Diện tích thu hồi (m2)</t>
  </si>
  <si>
    <t>TỔNG HỢP CÁC DỰ ÁN THUÊ ĐẤT VÀ GIAO ĐẤT TRÊN ĐỊA BÀN TỈNH BẮC NINH NĂM 2011</t>
  </si>
  <si>
    <t>STT</t>
  </si>
  <si>
    <t>Loại đất thu hồi</t>
  </si>
  <si>
    <t xml:space="preserve">Mục đích sử dụng </t>
  </si>
  <si>
    <t>Công 
cộng khác</t>
  </si>
  <si>
    <t>xã Xuân Lâm</t>
  </si>
  <si>
    <t>06</t>
  </si>
  <si>
    <t>Đất rừng</t>
  </si>
  <si>
    <t>26/01/2011</t>
  </si>
  <si>
    <t>P.Suối Hoa</t>
  </si>
  <si>
    <t>V/v đề nghị UBND tỉnh cho phép Công ty TNHH dịch vụ tổng hợp Kinh Bắc tiếp tục thuê trên khu đất UBND tỉnh đã cho Công ty thương mại Tuấn Hoa (TNHH) thuê tại Quyết định số 1224/QĐ-UBND ngày 11/09/2007 để xây dựng Trung tâm thương mại và khách sạn, tại thành phố Bắc Ninh</t>
  </si>
  <si>
    <t>08</t>
  </si>
  <si>
    <t>30/01/2011</t>
  </si>
  <si>
    <t>P.Võ Cường</t>
  </si>
  <si>
    <t>V/v đề nghị UBND tỉnh cho phép Chi nhánh xăng dầu Bắc Ninh chuyển mục đích SDĐ để xây dựng cửa hàng xăng dầu khu đất đã nhận chuyển nhượng quyền SDĐ ở và tài sản gắn liền với đất, tại xã Phú Hòa, huyện Lương Tài</t>
  </si>
  <si>
    <t>09</t>
  </si>
  <si>
    <t>xã Phú Hòa</t>
  </si>
  <si>
    <t>V/v đề nghị UBND tỉnh cho phép Công ty TNHH Vạn Xuân thuê đất để xây dựng xưởng sản xuất đồ gỗ mỹ nghệ, tại Cum công nghiệp sản xuất đồ gỗ mỹ nghệ Đồng Quang, thị xã Từ Sơn</t>
  </si>
  <si>
    <t>11</t>
  </si>
  <si>
    <t>09/03/2011</t>
  </si>
  <si>
    <t>V/v đề nghị UBND tỉnh thu hồi 1 phần diện tích đất tại Quyết định số 175/QĐ-UBND ngày 26/01/2006 của Chủ tịch UBND tỉnh và giao đất cho Công ty cổ phần cơ khí Thuận Thành-Bắc Ninh thuê để xây dựng Nhà máy cơ khí Thuận Thành-Bắc Ninh, tại KCN Xuân Lâm, huyện Thuận Thành</t>
  </si>
  <si>
    <t>13</t>
  </si>
  <si>
    <t>16/03/2011</t>
  </si>
  <si>
    <t>V/v đề nghị UBND tỉnh cho phép Công ty TNHH thương mại và sản xuất Tân Vượng thuê đất để xây dựng Nhà máy cơ khí Tân Vượng tại KCN Đại Đồng - Hoàn Sơn</t>
  </si>
  <si>
    <t>21</t>
  </si>
  <si>
    <t>28/04/2011</t>
  </si>
  <si>
    <t>09/05/2011</t>
  </si>
  <si>
    <t>V/v đề nghị UBND tỉnh điều chỉnh đất thuê và tiếp tục cho Công ty cổ phần vật tư kỹ thuật nông nghiệp Bắc Ninh thuê đất để xây dựng Tram vật tư kỹ thuật nông nghiệp huyện Quế Võ và huyện Thuận Thành, trên khu đất đã cho Công ty vật tư kỹ thuật nông nghiệp Bắc Ninh thuê</t>
  </si>
  <si>
    <t>25</t>
  </si>
  <si>
    <t>33</t>
  </si>
  <si>
    <t>19/05/2011</t>
  </si>
  <si>
    <t>Đất chưa SD</t>
  </si>
  <si>
    <t>V/v đề nghị UBND tỉnh cho phép Công ty cổ phần Đáp Cầu - Yên Phong thuê đất để xây dựng Nhà máy may xuất khẩu Yên Phong tại Cụm công nghiệp thị trấn Chờ, huyện Yên Phong</t>
  </si>
  <si>
    <t>38</t>
  </si>
  <si>
    <t>29/06/2011</t>
  </si>
  <si>
    <t>TT.Chờ</t>
  </si>
  <si>
    <t>45</t>
  </si>
  <si>
    <t>15/08/2011</t>
  </si>
  <si>
    <t>P.Đồng Kỵ</t>
  </si>
  <si>
    <t>46</t>
  </si>
  <si>
    <t>V/v đề nghị UBND tỉnh  thu hồi một phần diện tích đất đã cho Công ty cổ phần sản xuất điện tử Thành Long thuê tại quyết định số 556/QĐ-UBND ngày 23/4/2007 của UBND tỉnh và giao cho Công ty TNHH sản xuất và thương mại Sao Việt Linh thuê để xây dựng Nhà máy kết cấu thép và mạ kẽm nhúng nóng Sao Việt Linh, tại Cụm công nghiệp Hạp Lĩnh, TP Bắc Ninh</t>
  </si>
  <si>
    <t>47</t>
  </si>
  <si>
    <t>15/8/2011</t>
  </si>
  <si>
    <t xml:space="preserve"> V/v đề nghị UBND tỉnh cho phép Công ty TNHH Vietek thuê đất để xây dựng Nhà máy sản xuất công nghiệp Vietek tại KCN Đại Đồng - Hoàn Sơn</t>
  </si>
  <si>
    <t>51</t>
  </si>
  <si>
    <t>07/9/2011</t>
  </si>
  <si>
    <t>Xã Hoàn Sơn, Xã Đại Đồng</t>
  </si>
  <si>
    <t>H. Tiên Du</t>
  </si>
  <si>
    <t>52</t>
  </si>
  <si>
    <t>Xã Gia Đông</t>
  </si>
  <si>
    <t>H.Thuận Thành</t>
  </si>
  <si>
    <t>TX. Từ Sơn</t>
  </si>
  <si>
    <t>12/9/2011</t>
  </si>
  <si>
    <t>TP. Bắc Ninh</t>
  </si>
  <si>
    <t xml:space="preserve"> V/v đề nghị UBND tỉnh thu hồi một phần diện tích đất tại Quyết định số 1685 /QĐ-UBND ngày 20/11/2008 của Chủ tịch UBND tỉnh và giao đất cho Công ty Long Phương (TNHH) thuê để mở rộng Nhà máy sản xuất, tại Cụm công nghiệp Hạp Lĩnh, TP Bắc Ninh</t>
  </si>
  <si>
    <t>57</t>
  </si>
  <si>
    <t>14/9/2011</t>
  </si>
  <si>
    <t>29/9/2011</t>
  </si>
  <si>
    <t>07/10/2011</t>
  </si>
  <si>
    <t>70</t>
  </si>
  <si>
    <t>21/10/2011</t>
  </si>
  <si>
    <t>81</t>
  </si>
  <si>
    <t>28/10/2011</t>
  </si>
  <si>
    <t>82</t>
  </si>
  <si>
    <t>Quyết định</t>
  </si>
  <si>
    <t>Ngày ký</t>
  </si>
  <si>
    <t>Ghi chú</t>
  </si>
  <si>
    <t>Xã Đại Đồng, Xã Hoàn Sơn</t>
  </si>
  <si>
    <t>84</t>
  </si>
  <si>
    <t>02/11/2011</t>
  </si>
  <si>
    <t xml:space="preserve">V/v đề nghị UBND tỉnh thu hồi đất một phần diện tích đã giao cho Công ty cổ phần PPI tại Quyết định số 1266 /QĐ-UB ngày 08/9/2009 của UBND tỉnh và giao đất cho Công ty TNHH công nghiệp Triệu Địch thuê để xây dựng nhà máy sản xuất linh kiện ô tô, xe gắn máy, tại Cụm công nghiệp Châu Phong, huyện Quế Võ </t>
  </si>
  <si>
    <t>97</t>
  </si>
  <si>
    <t>17/11/2011</t>
  </si>
  <si>
    <t>Xã Châu Phong</t>
  </si>
  <si>
    <t>H. Quế Võ</t>
  </si>
  <si>
    <t>1429/QĐ-UBND</t>
  </si>
  <si>
    <t>15/11/2011</t>
  </si>
  <si>
    <t>1300/QĐ-UBND</t>
  </si>
  <si>
    <t>HTX Ngọc Hà tự nguyện trả lại đất</t>
  </si>
  <si>
    <t>1166/QĐ-UBND</t>
  </si>
  <si>
    <t>23/9/2011</t>
  </si>
  <si>
    <t>CT Phương Quy CN cho CT Long Phương</t>
  </si>
  <si>
    <t>1096/QĐ-UBND</t>
  </si>
  <si>
    <t>09/9/2011</t>
  </si>
  <si>
    <t>CT Bắc Thiên Hà CN cho CT Vietek</t>
  </si>
  <si>
    <t>08/9/2011</t>
  </si>
  <si>
    <t>977/QĐ-UBND</t>
  </si>
  <si>
    <t>16/8/2011</t>
  </si>
  <si>
    <t>CT Thành Long CN cho CT Sao Việt Linh</t>
  </si>
  <si>
    <t>858/QĐ-UBND</t>
  </si>
  <si>
    <t>20/7/2011</t>
  </si>
  <si>
    <t>591/QĐ-UBND</t>
  </si>
  <si>
    <t>31/5/2011</t>
  </si>
  <si>
    <t>CTCP Tập đoàn DABACO CN cho CT An Dương</t>
  </si>
  <si>
    <t>809/QĐ-UBND</t>
  </si>
  <si>
    <t>08/7/2011</t>
  </si>
  <si>
    <t>CT Khang Thịnh CN cho CT Tân Vượng</t>
  </si>
  <si>
    <t>10/6/2011</t>
  </si>
  <si>
    <t>P.Đồng Quang</t>
  </si>
  <si>
    <t>V/v đề nghị UBND tỉnh cho phép Công ty TNHH An Sơn Plaza thuê đất để xây dựng Khu thương mại dịch vụ tại P. Suối Hoa, thành phố Bắc Ninh</t>
  </si>
  <si>
    <t>V/v đề nghị UBND tỉnh cho phép Công ty TNHH thương mại dịch vụ và đầu tư An Dương thuê đất để xây dựng trường mầm non tư thục An Dương, tại P. Võ Cường, thành phố Bắc Ninh</t>
  </si>
  <si>
    <t>V/v đề nghị UBND tỉnh thu hồi đất đã giao cho Công ty TNHH Vạn Phước thuê để kinh doanh dịch vụ đồ gỗ mỹ nghệ, tại cụm công nghiệp sản xuất Đồng Quang, P. Đồng Kỵ, thị xã Từ Sơn</t>
  </si>
  <si>
    <t>V/v đề nghị UBND tỉnh thu hồi đất đã giao cho HTX Ngọc Tuấn thuê để xây dựng xưởng sản xuất đồ gỗ mỹ nghệ, tại cụm công nghiệp sản xuất Đồng Quang, P. Đồng Kỵ, thị xã Từ Sơn</t>
  </si>
  <si>
    <t>P. Hạp Lĩnh</t>
  </si>
  <si>
    <t>P. Trang Hạ</t>
  </si>
  <si>
    <t>P. Võ Cường</t>
  </si>
  <si>
    <t xml:space="preserve"> V/v đề nghị UBND tỉnh thu hồi đất đã giao cho Hợp tác xã đồ gỗ mỹ nghệ Ngọc Hà thuê để xây dựng xưởng sản xuất và kinh doanh dịch vụ đồ gỗ mỹ ngh, tại Cụm công nghiệp sản xuất đồ gỗ mỹ nghệ Đồng Quang, P. Đồng Kỵ, Thị xã Từ Sơn</t>
  </si>
  <si>
    <t>P. Đồng Kỵ</t>
  </si>
  <si>
    <t>V/v đề nghị UBND tỉnh thu hồi đất, giao đất cho công ty Đại An-(TNHH) thuê để xây dựng Xưởng sản xuất đồ gỗ tại P. Trang Hạ, Thị xã Từ Sơn</t>
  </si>
  <si>
    <t xml:space="preserve"> V/v đề nghị UBND tỉnh thu hồi đất, giao đất cho Công ty Đại An - (TNHH) thuê để xây dựng Trung tâm dịch vụ thương mại, tại P. Võ Cường, TP Bắc Ninh</t>
  </si>
  <si>
    <t>V/v đề nghị UBND tỉnh thu hồi đất, giao đất cho Xí nghiệp Quang Ngọc thuê để xây dựng xưởng sản xuất và kinh doanh đồ gỗ mỹ nghệ, tại Cụm công nghiệp sản xuất đồ gỗ mỹ nghệ Đồng Quang, P. Đồng Kỵ, TX Từ Sơn</t>
  </si>
  <si>
    <t xml:space="preserve"> V/v đề nghị UBND tỉnh cho phép công ty cổ phần nội thất Kinh Bắc nhận chuyển nhượng tài sản trên đất gắn liền với một phần diện tích đất đã cho Công ty cổ phần đầu tư Tân Phú Nhuận - VNG thuê tại Quyết định số 1789 /QĐ-UBND ngày 17/12/2007 của UBND tỉnh để xây dựng Nhà máy sản xuất các sản phẩm nội thất tại huyện Thuận Thành</t>
  </si>
  <si>
    <t>H. Quế Võ &amp; H.Thuận Thành</t>
  </si>
  <si>
    <t>H. Yên Phong</t>
  </si>
  <si>
    <t>H. Lương Tài</t>
  </si>
  <si>
    <t xml:space="preserve">194 /QĐ-UBND </t>
  </si>
  <si>
    <t>21/02/2011</t>
  </si>
  <si>
    <t>140/QĐ-UBND</t>
  </si>
  <si>
    <t>29/01/2011</t>
  </si>
  <si>
    <t>Viglacera Đáp Cầu góp vốn bằng QSDĐ với CT An Sơn Plaza</t>
  </si>
  <si>
    <t>375/QĐ-UBND</t>
  </si>
  <si>
    <t>01/4/2011</t>
  </si>
  <si>
    <t>1084/QĐ-UBND</t>
  </si>
  <si>
    <t>1129/QĐ-UBND</t>
  </si>
  <si>
    <t>1194/QĐ-UBND</t>
  </si>
  <si>
    <t>633/QĐ-UBND</t>
  </si>
  <si>
    <t>377/QĐ-UBND</t>
  </si>
  <si>
    <t>H. Thuận Thành</t>
  </si>
  <si>
    <t>Xã Hà Mãn, xã Trí Quả</t>
  </si>
  <si>
    <t>07/12/2011</t>
  </si>
  <si>
    <t xml:space="preserve">1573 /QĐ-UBND </t>
  </si>
  <si>
    <t xml:space="preserve">1583 /QĐ-UBND </t>
  </si>
  <si>
    <t>09/12/2011</t>
  </si>
  <si>
    <t xml:space="preserve">1587 /QĐ-UBND </t>
  </si>
  <si>
    <t>109</t>
  </si>
  <si>
    <t>20/12/2011</t>
  </si>
  <si>
    <t>Xã, Phường</t>
  </si>
  <si>
    <t>V/v đề nghị UBND tỉnh cho phép công ty cổ phần Sông Đáy-Hồng Hà dầu khí tiếp tục thuê đất để xây dựng Nhà máy sản xuất gạch block bê tông khí chưng áp (AAC) trên khu đất đã cho Chi nhánh Công ty cổ phần vật liệu xây dựng Sông Đáy tại Bắc Ninh thuê tại Khu công nghiệp Hà Mãn-Trí Quả, huyện Thuận Thành</t>
  </si>
  <si>
    <t xml:space="preserve">1651 /QĐ-UBND </t>
  </si>
  <si>
    <t>22/12/2011</t>
  </si>
  <si>
    <t>23/12/2011</t>
  </si>
  <si>
    <t>114</t>
  </si>
  <si>
    <t>V/v đề nghị UBND tỉnh thu hồi đất đã giao cho Hợp tác xã mỹ nghệ Thành Trường thuê để xây dựng xưởng sản xuất đồ gỗ mỹ nghệ, tại Cụm công nghiệp sản xuất đồ gỗ mỹ nghệ Đồng Quang, phường Đồng Kỵ, thị xã Từ Sơn.</t>
  </si>
  <si>
    <t>CN tài sản cho hộ bà Dương Thị Quy</t>
  </si>
  <si>
    <t xml:space="preserve">01 /QĐ-UBND </t>
  </si>
  <si>
    <t>03/01/2012</t>
  </si>
  <si>
    <t>Góp vốn bằng TS gắn liền với đất</t>
  </si>
  <si>
    <t>CN tài sản</t>
  </si>
  <si>
    <t>Chia tách công ty</t>
  </si>
  <si>
    <t>Công ty thực hiện cổ phần hoá</t>
  </si>
  <si>
    <t>t</t>
  </si>
  <si>
    <t>Hợp đồng thuê đất</t>
  </si>
  <si>
    <t>Số</t>
  </si>
  <si>
    <t>Ngày, tháng, năm</t>
  </si>
  <si>
    <t>Văn bản chấp thuận chuyển mục đích</t>
  </si>
  <si>
    <t>Số tiền phải nộp</t>
  </si>
  <si>
    <t>Số tiền chưa nộp</t>
  </si>
  <si>
    <t>LUC</t>
  </si>
  <si>
    <t>Số tiền khấu trừ vào tổng mức đầu tư của dự án</t>
  </si>
  <si>
    <t>Đất lúa</t>
  </si>
  <si>
    <t>QĐ phê duyệt PABT</t>
  </si>
  <si>
    <t>Bàn giao đất trên thực địa</t>
  </si>
  <si>
    <t>Hình thức sử dụng đất thu hồi</t>
  </si>
  <si>
    <t>QĐ đất lúa</t>
  </si>
  <si>
    <t>KL 77</t>
  </si>
  <si>
    <r>
      <t xml:space="preserve">NQ 155 </t>
    </r>
    <r>
      <rPr>
        <sz val="11"/>
        <rFont val="Times New Roman"/>
        <family val="1"/>
      </rPr>
      <t>11/12/2014</t>
    </r>
  </si>
  <si>
    <r>
      <t xml:space="preserve">NQ 194 </t>
    </r>
    <r>
      <rPr>
        <sz val="11"/>
        <rFont val="Times New Roman"/>
        <family val="1"/>
      </rPr>
      <t>29/7/2015</t>
    </r>
  </si>
  <si>
    <r>
      <t xml:space="preserve">NQ209 </t>
    </r>
    <r>
      <rPr>
        <sz val="11"/>
        <rFont val="Times New Roman"/>
        <family val="1"/>
      </rPr>
      <t>09/12/2015</t>
    </r>
  </si>
  <si>
    <r>
      <t xml:space="preserve">NQ14 </t>
    </r>
    <r>
      <rPr>
        <sz val="11"/>
        <rFont val="Times New Roman"/>
        <family val="1"/>
      </rPr>
      <t>15/7/2016</t>
    </r>
  </si>
  <si>
    <r>
      <t xml:space="preserve">NQ33 </t>
    </r>
    <r>
      <rPr>
        <sz val="11"/>
        <rFont val="Times New Roman"/>
        <family val="1"/>
      </rPr>
      <t>08/12/2016</t>
    </r>
  </si>
  <si>
    <r>
      <t xml:space="preserve">NQ61 </t>
    </r>
    <r>
      <rPr>
        <sz val="11"/>
        <rFont val="Times New Roman"/>
        <family val="1"/>
      </rPr>
      <t>12/7/2017</t>
    </r>
  </si>
  <si>
    <r>
      <t xml:space="preserve">NQ90 </t>
    </r>
    <r>
      <rPr>
        <sz val="11"/>
        <rFont val="Times New Roman"/>
        <family val="1"/>
      </rPr>
      <t>08/12/2017</t>
    </r>
  </si>
  <si>
    <r>
      <t xml:space="preserve">NQ110 </t>
    </r>
    <r>
      <rPr>
        <sz val="11"/>
        <rFont val="Times New Roman"/>
        <family val="1"/>
      </rPr>
      <t>17/4/2018</t>
    </r>
  </si>
  <si>
    <r>
      <t xml:space="preserve">NQ123 </t>
    </r>
    <r>
      <rPr>
        <sz val="11"/>
        <rFont val="Times New Roman"/>
        <family val="1"/>
      </rPr>
      <t>18/7/2018</t>
    </r>
  </si>
  <si>
    <r>
      <t xml:space="preserve">NQ129 </t>
    </r>
    <r>
      <rPr>
        <sz val="11"/>
        <rFont val="Times New Roman"/>
        <family val="1"/>
      </rPr>
      <t>03/10/2018</t>
    </r>
  </si>
  <si>
    <r>
      <t xml:space="preserve">NQ146 </t>
    </r>
    <r>
      <rPr>
        <sz val="11"/>
        <rFont val="Times New Roman"/>
        <family val="1"/>
      </rPr>
      <t>06/12/2018</t>
    </r>
  </si>
  <si>
    <r>
      <t xml:space="preserve">NQ168 </t>
    </r>
    <r>
      <rPr>
        <sz val="11"/>
        <rFont val="Times New Roman"/>
        <family val="1"/>
      </rPr>
      <t>17/4/2019</t>
    </r>
  </si>
  <si>
    <r>
      <t xml:space="preserve">NQ179 </t>
    </r>
    <r>
      <rPr>
        <sz val="11"/>
        <rFont val="Times New Roman"/>
        <family val="1"/>
      </rPr>
      <t>03/6/2019</t>
    </r>
  </si>
  <si>
    <r>
      <t xml:space="preserve">NQ191 </t>
    </r>
    <r>
      <rPr>
        <sz val="11"/>
        <rFont val="Times New Roman"/>
        <family val="1"/>
      </rPr>
      <t>11/7/2019</t>
    </r>
  </si>
  <si>
    <t>KHSDĐ 2015</t>
  </si>
  <si>
    <t>KHSDĐ 2016</t>
  </si>
  <si>
    <t>KHSDĐ 2017</t>
  </si>
  <si>
    <t>KHSDĐ 2018</t>
  </si>
  <si>
    <t>KHSDĐ 2019</t>
  </si>
  <si>
    <t>Đã nhận hso từ UBND tỉnh về sau khi có QĐ</t>
  </si>
  <si>
    <t>Đã scan</t>
  </si>
  <si>
    <t>Bàn giao sang vpdk</t>
  </si>
  <si>
    <t>Xã hội hoá</t>
  </si>
  <si>
    <t>TTHC</t>
  </si>
  <si>
    <t>Phòng giá mượn</t>
  </si>
  <si>
    <t>Cơ quan ban hành</t>
  </si>
  <si>
    <t>Diện tích (m2)</t>
  </si>
  <si>
    <t>Diện tích</t>
  </si>
  <si>
    <t>Thời hạn thuê</t>
  </si>
  <si>
    <t>Thời điểm tính tiền thuê đất</t>
  </si>
  <si>
    <t>Thay thế HĐTĐ</t>
  </si>
  <si>
    <t>Trong đó</t>
  </si>
  <si>
    <t>KCT tại các DA trc</t>
  </si>
  <si>
    <t>Đất QP</t>
  </si>
  <si>
    <t>Đất AN</t>
  </si>
  <si>
    <t>Đất SX, KD</t>
  </si>
  <si>
    <t>Đất phát triển hạ tầng</t>
  </si>
  <si>
    <t>Đất di tích lịch sử, văn hoá</t>
  </si>
  <si>
    <t>Đất danh lam thắng cảnh</t>
  </si>
  <si>
    <t>Đất bãi thải, xử lý chất thải</t>
  </si>
  <si>
    <t>Đất trụ sở</t>
  </si>
  <si>
    <t>TON</t>
  </si>
  <si>
    <t>NTD</t>
  </si>
  <si>
    <t>Sinh hoạt cộng đồng</t>
  </si>
  <si>
    <t>Khu vui chơi, giải trí công cộng</t>
  </si>
  <si>
    <t>TIN</t>
  </si>
  <si>
    <t>SON</t>
  </si>
  <si>
    <t>MNC</t>
  </si>
  <si>
    <t>PNN khác</t>
  </si>
  <si>
    <t>Mượn trong thời gian thi công</t>
  </si>
  <si>
    <t>Mượn</t>
  </si>
  <si>
    <t>Trả</t>
  </si>
  <si>
    <t>Giao cho Chủ đầu tư</t>
  </si>
  <si>
    <t>Giao cho UBND xã qly</t>
  </si>
  <si>
    <t>HNK</t>
  </si>
  <si>
    <t>TSN</t>
  </si>
  <si>
    <t>CLN</t>
  </si>
  <si>
    <t>NN khác</t>
  </si>
  <si>
    <t>Đất KCN</t>
  </si>
  <si>
    <t>Đất Khu chế xuất</t>
  </si>
  <si>
    <t>Đất CCN</t>
  </si>
  <si>
    <t>Đất TMDV</t>
  </si>
  <si>
    <t>Đất cơ sở SX PNN</t>
  </si>
  <si>
    <t>Đất SD cho hoạt động ksan</t>
  </si>
  <si>
    <t>VLXD, gốm sứ</t>
  </si>
  <si>
    <t>Bưu chính viễn thông</t>
  </si>
  <si>
    <t>TDTT</t>
  </si>
  <si>
    <t>Nghiên cứu khoa học</t>
  </si>
  <si>
    <t>Dịch vụ xã hội</t>
  </si>
  <si>
    <t>Công 
cộng khác (cây xanh…)</t>
  </si>
  <si>
    <t>Trụ sở cơ quan</t>
  </si>
  <si>
    <t>Trụ sở tổ chức sự nghiệp</t>
  </si>
  <si>
    <t>Trụ sở ngoại giao</t>
  </si>
  <si>
    <t>Đất công ích</t>
  </si>
  <si>
    <t>Lâu dài</t>
  </si>
  <si>
    <t>Số lô</t>
  </si>
  <si>
    <t>Tạm giao</t>
  </si>
  <si>
    <t>UBND xã quản lý</t>
  </si>
  <si>
    <t>yes</t>
  </si>
  <si>
    <t>Yên Phong</t>
  </si>
  <si>
    <t>Đông Phong</t>
  </si>
  <si>
    <t>Yên Trung</t>
  </si>
  <si>
    <t>Diện tích chuyển mục đích</t>
  </si>
  <si>
    <t xml:space="preserve">Nghị quyết </t>
  </si>
  <si>
    <t>Đông Thọ</t>
  </si>
  <si>
    <t>NQ 139</t>
  </si>
  <si>
    <t>t + chuyen mdsdd LUC</t>
  </si>
  <si>
    <t>Diện tích dự án (rg đường đỏ)</t>
  </si>
  <si>
    <t>ĐẤT NN
KCT, thu hồi gọn thửa, QH hành lang đường</t>
  </si>
  <si>
    <t>UBND tỉnh</t>
  </si>
  <si>
    <t>g + NOXH + thu tien</t>
  </si>
  <si>
    <t>t + CCN</t>
  </si>
  <si>
    <t>t + KCN</t>
  </si>
  <si>
    <t>x</t>
  </si>
  <si>
    <t>22/12/2017</t>
  </si>
  <si>
    <t>NQ90 08/12/2017</t>
  </si>
  <si>
    <t>NQ123 18/7/2018</t>
  </si>
  <si>
    <t>TỔNG HỢP CÁC DỰ ÁN THUÊ ĐẤT VÀ GIAO ĐẤT TRÊN ĐỊA BÀN TỈNH BẮC NINH NĂM 2019</t>
  </si>
  <si>
    <t xml:space="preserve">Số tiền đã nộp </t>
  </si>
  <si>
    <t>829/QĐ-UBND 28/12/2018</t>
  </si>
  <si>
    <t>NOXH</t>
  </si>
  <si>
    <t>t + chuyển mđ</t>
  </si>
  <si>
    <t>Giao đất cho Tổng công ty Viglacera - CTCP thuê để thực hiện dự án đầu tư xây dựng và kinh doanh kết cấu hạ tầng mở rộng Khu công nghiệp Yên Phong (đợt 11), tại xã Yên Trung, huyện Yên Phong</t>
  </si>
  <si>
    <t>2534; 1295; 4173; 8769</t>
  </si>
  <si>
    <t>Chưa nhận đc TTr gốc</t>
  </si>
  <si>
    <t>31/12/2016; 12/7/2016; 28/8/2017; 06/11/2018</t>
  </si>
  <si>
    <t>27/8/2019</t>
  </si>
  <si>
    <t>05/9/2019</t>
  </si>
  <si>
    <t>19/11/2019</t>
  </si>
  <si>
    <t>2004/TTg-KTN 08/11/2016 về DADT</t>
  </si>
  <si>
    <t>16/9/2019</t>
  </si>
  <si>
    <t>Chưa nhận được TTr</t>
  </si>
  <si>
    <t>25/9/2019</t>
  </si>
  <si>
    <t>28/10/2019</t>
  </si>
  <si>
    <t>18/11/2019</t>
  </si>
  <si>
    <t>Giao đất cho Ban quản lý các dự án xây dựng huyện Yên Phong để xây dựng hạ tầng kỹ thuật Khu nhà ở tái định cư xã Đông Thọ, huyện Yên Phong phục vụ giải phóng mặt bằng xây dựng TL277 theo hình thức hợp đồng BT (đợt 1)</t>
  </si>
  <si>
    <t>TĐC</t>
  </si>
  <si>
    <t>g + TDC + thu tien</t>
  </si>
  <si>
    <t>5968; 806; 1633</t>
  </si>
  <si>
    <t>30/7/2018; 23/01/2019; 21/02/2019</t>
  </si>
  <si>
    <t>25/11/2019</t>
  </si>
  <si>
    <t>13/12/2019</t>
  </si>
  <si>
    <t>Thuỵ Hoà 89975,7 m2; Yên Trung 6218,7 m2</t>
  </si>
  <si>
    <t>Cho phép chuyển mục đích sử dụng đất; giao đất cho Công ty cổ phần CATALAN thuê để xây dựng mở rộng Nhà máy sản xuất gạch ốp lát, tại xã Trung Nghĩa và xã Đông Thọ, huyện Yên Phong (đợt 1)</t>
  </si>
  <si>
    <t>30/12/2019</t>
  </si>
  <si>
    <t>Trung Nghĩa 39302,5m2; Đông Thọ 11676,9m2</t>
  </si>
  <si>
    <t>giao đất thu hồi, BT tại TTr 498</t>
  </si>
  <si>
    <t>04/6/2020</t>
  </si>
  <si>
    <t>Giao đất cho Tổng công ty Viglacera - CTCP thuê để thực hiện dự án đầu tư xây dựng và kinh doanh kết cấu hạ tầng mở rộng Khu công nghiệp Yên Phong (đợt 12), tại xã Yên Trung, huyện Yên Phong</t>
  </si>
  <si>
    <t>26/5/2020</t>
  </si>
  <si>
    <t>17/8/2020</t>
  </si>
  <si>
    <t>Giao đất cho Tổng công ty Viglacera - CTCP thuê để thực hiện dự án đầu tư xây dựng và kinh doanh kết cấu hạ tầng mở rộng Khu công nghiệp Yên Phong, tại xã Yên Trung, xã Thuỵ Hoà và xã Dũng Liệt, huyện Yên Phong (đợt 13)</t>
  </si>
  <si>
    <t>24/8/2020</t>
  </si>
  <si>
    <t>25/8/2020</t>
  </si>
  <si>
    <t>20/10/2020</t>
  </si>
  <si>
    <t>31/12/2020</t>
  </si>
  <si>
    <t>30/12/2020</t>
  </si>
  <si>
    <t>Giao đất cho Tổng công ty Viglacera - CTCP thuê để thực hiện dự án đầu tư xây dựng và kinh doanh kết cấu hạ tầng mở rộng Khu công nghiệp Yên Phong, tại xã Tam Đa, xã Thuỵ Hoà và xã Yên Trung, huyện Yên Phong (đợt 14)</t>
  </si>
  <si>
    <t>QĐ phê duyệt DADT/GCN đầu tư</t>
  </si>
  <si>
    <t>Đất trồng lúa</t>
  </si>
  <si>
    <t>Đất NN còn lại</t>
  </si>
  <si>
    <t>Đất ANQP</t>
  </si>
  <si>
    <t>Đất PNN còn lại</t>
  </si>
  <si>
    <t>Đất CSD</t>
  </si>
  <si>
    <t>Tiến độ</t>
  </si>
  <si>
    <t>Khởi công</t>
  </si>
  <si>
    <t>Hoàn thành</t>
  </si>
  <si>
    <t>Tính tiền sử dụng đất/thuê đất</t>
  </si>
  <si>
    <t>Tổng số tiền (đ)</t>
  </si>
  <si>
    <t>Phạt chậm nộp (đ)</t>
  </si>
  <si>
    <t>Số QĐ</t>
  </si>
  <si>
    <t>QĐ, VB của cơ quan có thẩm quyền</t>
  </si>
  <si>
    <t>Diện tích giao (m2)</t>
  </si>
  <si>
    <t>Tên dự án/Chủ đầu tư</t>
  </si>
  <si>
    <t>QĐ giao đất của UBND tỉnh</t>
  </si>
  <si>
    <t>I</t>
  </si>
  <si>
    <t>II</t>
  </si>
  <si>
    <t>C</t>
  </si>
  <si>
    <t>Giao đất</t>
  </si>
  <si>
    <t>Thuê đất</t>
  </si>
  <si>
    <t>D</t>
  </si>
  <si>
    <t>Chuyển mục đích sử dụng đất</t>
  </si>
  <si>
    <t>Số VB</t>
  </si>
  <si>
    <t>Chủ trương BTV/Thường trực Tỉnh ủy</t>
  </si>
  <si>
    <t>Thực trạng dự án tại thời điểm báo cáo</t>
  </si>
  <si>
    <t>Xã, phường, thị trấn</t>
  </si>
  <si>
    <t>Địa điểm</t>
  </si>
  <si>
    <t>Mục đích sử dụng</t>
  </si>
  <si>
    <t>Loại đất (trước khi chuyển đổi MĐSD)</t>
  </si>
  <si>
    <t>Quy hoạch sử dụng đất</t>
  </si>
  <si>
    <t>Hình thức giao đất</t>
  </si>
  <si>
    <t>Không thu tiền</t>
  </si>
  <si>
    <t>Có thu tiền</t>
  </si>
  <si>
    <t>Cho thuê đất</t>
  </si>
  <si>
    <t>Được miễn giảm giá đất (Số tiền miễn, giảm (đ)</t>
  </si>
  <si>
    <t>Thời hạn sử dụng đất</t>
  </si>
  <si>
    <t>Thời điểm giao đất</t>
  </si>
  <si>
    <t>Thời điểm triển khai dự án</t>
  </si>
  <si>
    <t>Cấp quyết định giao, cho thuê đất</t>
  </si>
  <si>
    <t>Đất ở TĐC</t>
  </si>
  <si>
    <t>Đất ở DCDV</t>
  </si>
  <si>
    <t>NN, chuyên dùng</t>
  </si>
  <si>
    <t>NN, chuyên dùng, chưa SD</t>
  </si>
  <si>
    <t>Qua đấu giá, đấu thầu</t>
  </si>
  <si>
    <t>50 năm</t>
  </si>
  <si>
    <t>Cơ sở sản xuất PNN</t>
  </si>
  <si>
    <t>Giao đất cho Công ty cổ phần Cát Tường để xây dựng Khu nhà ở xã hội (Khu nhà ở xã hội Cát Tường Smart City), tại xã Thuỵ Hoà và xã Yên Trung, huyện Yên Phong (đợt 1)</t>
  </si>
  <si>
    <t>aLan</t>
  </si>
  <si>
    <t>Lựa chọn</t>
  </si>
  <si>
    <t>Lựa chọn (gộp vào đợt trc)</t>
  </si>
  <si>
    <t>Phù hợp</t>
  </si>
  <si>
    <t>Không thông qua đấu giá, đấu thầu</t>
  </si>
  <si>
    <t>Đã XD xong</t>
  </si>
  <si>
    <t>Đang XD</t>
  </si>
  <si>
    <t>Số vốn (trđ)</t>
  </si>
  <si>
    <t>Tên dự án</t>
  </si>
  <si>
    <t>Nhà đầu tư trúng đấu giá</t>
  </si>
  <si>
    <t>Phương pháp</t>
  </si>
  <si>
    <t>Công ty TNHH VSIP Bắc Ninh</t>
  </si>
  <si>
    <t>Ban quản lý các dự án xây dựng huyện Yên Phong</t>
  </si>
  <si>
    <t xml:space="preserve"> Công ty cổ phần Cát Tường </t>
  </si>
  <si>
    <t xml:space="preserve"> Công ty cổ phần CATALAN </t>
  </si>
  <si>
    <t>Tổng công ty Viglacera - CTCP</t>
  </si>
  <si>
    <t xml:space="preserve"> Tổng công ty Viglacera - CTCP</t>
  </si>
  <si>
    <t>Xây dựng hạ tầng kỹ thuật Khu nhà ở tái định cư xã Đông Thọ, huyện Yên Phong phục vụ giải phóng mặt bằng xây dựng TL277 theo hình thức hợp đồng BT (đợt 1)</t>
  </si>
  <si>
    <t>Xây dựng Khu nhà ở xã hội (Khu nhà ở xã hội Cát Tường Smart City), tại xã Thuỵ Hoà và xã Yên Trung, huyện Yên Phong (đợt 1)</t>
  </si>
  <si>
    <t>Xây dựng và kinh doanh kết cấu hạ tầng mở rộng Khu công nghiệp Yên Phong (đợt 11), tại xã Yên Trung, huyện Yên Phong</t>
  </si>
  <si>
    <t>Xây dựng và kinh doanh kết cấu hạ tầng mở rộng Khu công nghiệp Yên Phong (đợt 12), tại xã Yên Trung, huyện Yên Phong</t>
  </si>
  <si>
    <t>Xây dựng và kinh doanh kết cấu hạ tầng mở rộng Khu công nghiệp Yên Phong, tại xã Yên Trung, xã Thuỵ Hoà và xã Dũng Liệt, huyện Yên Phong (đợt 13)</t>
  </si>
  <si>
    <t>Xây dựng và kinh doanh kết cấu hạ tầng Khu công nghiệp Yên Phong II-C, tại xã Tam Giang, xã Đông Tiến và thị trấn Chờ, huyện Yên Phong (đợt 1)</t>
  </si>
  <si>
    <t>Xây dựng và kinh doanh kết cấu hạ tầng mở rộng Khu công nghiệp Yên Phong, tại xã Tam Đa, xã Thuỵ Hoà và xã Yên Trung, huyện Yên Phong (đợt 14)</t>
  </si>
  <si>
    <t>Xây dựng và kinh doanh kết cấu hạ tầng Khu công nghiệp Yên Phong II-C, tại xã Tam Giang và thị trấn Chờ, huyện Yên Phong (đợt 2)</t>
  </si>
  <si>
    <t>Xây dựng mở rộng Nhà máy sản xuất gạch ốp lát, tại xã Trung Nghĩa và xã Đông Thọ, huyện Yên Phong (đợt 1+2)</t>
  </si>
  <si>
    <t>703; 213</t>
  </si>
  <si>
    <t>18/12/2019; 30/8/2021</t>
  </si>
  <si>
    <t>876; 336</t>
  </si>
  <si>
    <t>25/12/2019; 27/9/2021</t>
  </si>
  <si>
    <t>218; 614; 278</t>
  </si>
  <si>
    <t>27/4/2018; 25/10/2018; 06/7/2020</t>
  </si>
  <si>
    <t>NN</t>
  </si>
  <si>
    <t>Giao đất cho Tổng công ty Viglacera - CTCP thuê để thực hiện dự án đầu tư xây dựng và kinh doanh kết cấu hạ tầng mở rộng Khu công nghiệp Yên Phong, tại xã Tam Đa, huyện Yên Phong (đợt 15)</t>
  </si>
  <si>
    <t>Xây dựng và kinh doanh kết cấu hạ tầng mở rộng Khu công nghiệp Yên Phong, tại xã Tam Đa, huyện Yên Phong (đợt 15)</t>
  </si>
  <si>
    <t>17/12/2021</t>
  </si>
  <si>
    <t>28/12/2021</t>
  </si>
  <si>
    <t>Yên Trung, Thụy Hòa, Dũng Liệt</t>
  </si>
  <si>
    <t>Tam Đa, Thụy Hòa, Yên Trung</t>
  </si>
  <si>
    <t>Tam Đa</t>
  </si>
  <si>
    <t>Xây dựng và kinh doanh kết cấu hạ tầng Khu công nghiệp Yên Phong II-C, tại xã Tam Giang và thị trấn Chờ, huyện Yên Phong (đợt 3)</t>
  </si>
  <si>
    <t>Xây dựng và kinh doanh kết cấu hạ tầng Khu công nghiệp Yên Phong II-C, tại xã Tam Giang, xã Đông Tiến và thị trấn Chờ, huyện Yên Phong (đợt 4)</t>
  </si>
  <si>
    <t>Xây dựng và kinh doanh kết cấu hạ tầng Khu công nghiệp Yên Phong II-C, tại xã Tam Giang, xã Đông Tiến và thị trấn Chờ, huyện Yên Phong (đợt 5)</t>
  </si>
  <si>
    <t>26/4/2021</t>
  </si>
  <si>
    <t>30/8/2021</t>
  </si>
  <si>
    <t>27/12/2021</t>
  </si>
  <si>
    <t>QĐ phê duyệt kết quả trúng đấu giá của UBND tỉnh</t>
  </si>
  <si>
    <t>Năm 2019</t>
  </si>
  <si>
    <t>Năm 2020</t>
  </si>
  <si>
    <t>Năm 2021</t>
  </si>
  <si>
    <t>Phù  hợp</t>
  </si>
  <si>
    <t>24/11/2021</t>
  </si>
  <si>
    <t>Xây dựng hạ tầng kỹ thuật khu nhà ở dân cư dịch vụ thôn Đông Yên, xã Đông Phong, huyện Yên Phong</t>
  </si>
  <si>
    <t xml:space="preserve"> UBND xã Đông Phong</t>
  </si>
  <si>
    <t>g + DCDV + thu tiền</t>
  </si>
  <si>
    <t>31/5/2021</t>
  </si>
  <si>
    <t>Giao đất (3 dự án)</t>
  </si>
  <si>
    <t>Thuê đất (6 dự án)</t>
  </si>
  <si>
    <t>Thông qua chỉ định,danh mục dự án có sử dụng đất (9 dự án)</t>
  </si>
  <si>
    <t>Tổng (9 dự án)</t>
  </si>
</sst>
</file>

<file path=xl/styles.xml><?xml version="1.0" encoding="utf-8"?>
<styleSheet xmlns="http://schemas.openxmlformats.org/spreadsheetml/2006/main">
  <numFmts count="28">
    <numFmt numFmtId="6" formatCode="&quot;$&quot;#,##0_);[Red]\(&quot;$&quot;#,##0\)"/>
    <numFmt numFmtId="43" formatCode="_(* #,##0.00_);_(* \(#,##0.00\);_(* &quot;-&quot;??_);_(@_)"/>
    <numFmt numFmtId="164" formatCode="_-* #,##0_-;\-* #,##0_-;_-* &quot;-&quot;_-;_-@_-"/>
    <numFmt numFmtId="165" formatCode="_-* #,##0.00_-;\-* #,##0.00_-;_-* &quot;-&quot;??_-;_-@_-"/>
    <numFmt numFmtId="166" formatCode="#,##0.0"/>
    <numFmt numFmtId="167" formatCode="_-* #,##0\ _€_-;\-* #,##0\ _€_-;_-* &quot;-&quot;\ _€_-;_-@_-"/>
    <numFmt numFmtId="168" formatCode="_-* #,##0.00\ _€_-;\-* #,##0.00\ _€_-;_-* &quot;-&quot;??\ _€_-;_-@_-"/>
    <numFmt numFmtId="169" formatCode="_-&quot;$&quot;* #,##0_-;\-&quot;$&quot;* #,##0_-;_-&quot;$&quot;* &quot;-&quot;_-;_-@_-"/>
    <numFmt numFmtId="170" formatCode="_-&quot;$&quot;* #,##0.00_-;\-&quot;$&quot;* #,##0.00_-;_-&quot;$&quot;* &quot;-&quot;??_-;_-@_-"/>
    <numFmt numFmtId="171" formatCode="0.000%"/>
    <numFmt numFmtId="172" formatCode="00.000"/>
    <numFmt numFmtId="173" formatCode="&quot;￥&quot;#,##0;&quot;￥&quot;\-#,##0"/>
    <numFmt numFmtId="174" formatCode="#,##0\ &quot;DM&quot;;\-#,##0\ &quot;DM&quot;"/>
    <numFmt numFmtId="175" formatCode="\$#,##0\ ;\(\$#,##0\)"/>
    <numFmt numFmtId="176" formatCode="&quot;VND&quot;#,##0_);[Red]\(&quot;VND&quot;#,##0\)"/>
    <numFmt numFmtId="177" formatCode="_-* #,##0\ &quot;mk&quot;_-;\-* #,##0\ &quot;mk&quot;_-;_-* &quot;-&quot;\ &quot;mk&quot;_-;_-@_-"/>
    <numFmt numFmtId="178" formatCode="_-* #,##0\ _m_k_-;\-* #,##0\ _m_k_-;_-* &quot;-&quot;\ _m_k_-;_-@_-"/>
    <numFmt numFmtId="179" formatCode="_-[$€-2]* #,##0.00_-;\-[$€-2]* #,##0.00_-;_-[$€-2]* &quot;-&quot;??_-"/>
    <numFmt numFmtId="180" formatCode="_(* #,##0.0000_);_(* \(#,##0.0000\);_(* &quot;-&quot;??_);_(@_)"/>
    <numFmt numFmtId="181" formatCode="0.000000"/>
    <numFmt numFmtId="182" formatCode="0.000_)"/>
    <numFmt numFmtId="183" formatCode=";;"/>
    <numFmt numFmtId="184" formatCode="&quot;$&quot;\ \ \ \ #,##0_);\(&quot;$&quot;\ \ \ #,##0\)"/>
    <numFmt numFmtId="185" formatCode="&quot;$&quot;\ \ \ \ \ #,##0_);\(&quot;$&quot;\ \ \ \ \ #,##0\)"/>
    <numFmt numFmtId="186" formatCode="#,##0\ &quot;F&quot;;[Red]\-#,##0\ &quot;F&quot;"/>
    <numFmt numFmtId="187" formatCode="#,##0.00\ &quot;F&quot;;\-#,##0.00\ &quot;F&quot;"/>
    <numFmt numFmtId="188" formatCode="#,##0.00\ &quot;F&quot;;[Red]\-#,##0.00\ &quot;F&quot;"/>
    <numFmt numFmtId="189" formatCode="_-* #,##0\ &quot;F&quot;_-;\-* #,##0\ &quot;F&quot;_-;_-* &quot;-&quot;\ &quot;F&quot;_-;_-@_-"/>
  </numFmts>
  <fonts count="73">
    <font>
      <sz val="10"/>
      <name val="Arial"/>
    </font>
    <font>
      <sz val="10"/>
      <name val="Arial"/>
    </font>
    <font>
      <b/>
      <sz val="10"/>
      <name val="Times New Roman"/>
      <family val="1"/>
    </font>
    <font>
      <sz val="10"/>
      <name val="Times New Roman"/>
      <family val="1"/>
    </font>
    <font>
      <b/>
      <sz val="10"/>
      <name val="Arial"/>
      <family val="2"/>
    </font>
    <font>
      <b/>
      <sz val="12"/>
      <name val="Times New Roman"/>
      <family val="1"/>
    </font>
    <font>
      <sz val="12"/>
      <name val="Times New Roman"/>
      <family val="1"/>
    </font>
    <font>
      <b/>
      <sz val="14"/>
      <name val="Times New Roman"/>
      <family val="1"/>
    </font>
    <font>
      <sz val="12"/>
      <name val=".VnTime"/>
      <family val="2"/>
    </font>
    <font>
      <sz val="14"/>
      <name val="??"/>
      <family val="3"/>
      <charset val="129"/>
    </font>
    <font>
      <sz val="10"/>
      <name val="Arial"/>
      <family val="2"/>
    </font>
    <font>
      <sz val="10"/>
      <name val="???"/>
      <family val="3"/>
      <charset val="129"/>
    </font>
    <font>
      <sz val="10"/>
      <name val="VnTime"/>
    </font>
    <font>
      <sz val="14"/>
      <name val="Terminal"/>
      <family val="3"/>
      <charset val="128"/>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1"/>
      <color indexed="9"/>
      <name val="Calibri"/>
      <family val="2"/>
    </font>
    <font>
      <sz val="12"/>
      <name val="¹UAAA¼"/>
      <family val="3"/>
      <charset val="129"/>
    </font>
    <font>
      <sz val="8"/>
      <name val="Times New Roman"/>
      <family val="1"/>
    </font>
    <font>
      <sz val="11"/>
      <color indexed="20"/>
      <name val="Calibri"/>
      <family val="2"/>
    </font>
    <font>
      <sz val="12"/>
      <name val="Tms Rmn"/>
    </font>
    <font>
      <sz val="10"/>
      <name val="MS Sans Serif"/>
      <family val="2"/>
    </font>
    <font>
      <b/>
      <sz val="11"/>
      <color indexed="52"/>
      <name val="Calibri"/>
      <family val="2"/>
    </font>
    <font>
      <b/>
      <sz val="11"/>
      <color indexed="9"/>
      <name val="Calibri"/>
      <family val="2"/>
    </font>
    <font>
      <sz val="11"/>
      <name val="Tms Rmn"/>
    </font>
    <font>
      <sz val="10"/>
      <name val="MS Serif"/>
      <family val="1"/>
    </font>
    <font>
      <sz val="10"/>
      <color indexed="16"/>
      <name val="MS Serif"/>
      <family val="1"/>
    </font>
    <font>
      <sz val="12"/>
      <name val=".VnTime"/>
      <family val="2"/>
    </font>
    <font>
      <i/>
      <sz val="11"/>
      <color indexed="23"/>
      <name val="Calibri"/>
      <family val="2"/>
    </font>
    <font>
      <sz val="11"/>
      <color indexed="17"/>
      <name val="Calibri"/>
      <family val="2"/>
    </font>
    <font>
      <sz val="8"/>
      <name val="Arial"/>
      <family val="2"/>
    </font>
    <font>
      <b/>
      <sz val="12"/>
      <color indexed="9"/>
      <name val="Tms Rmn"/>
    </font>
    <font>
      <b/>
      <sz val="12"/>
      <name val="Arial"/>
      <family val="2"/>
    </font>
    <font>
      <b/>
      <sz val="18"/>
      <name val="Arial"/>
      <family val="2"/>
    </font>
    <font>
      <b/>
      <sz val="11"/>
      <color indexed="56"/>
      <name val="Calibri"/>
      <family val="2"/>
    </font>
    <font>
      <b/>
      <sz val="8"/>
      <name val="MS Sans Serif"/>
      <family val="2"/>
    </font>
    <font>
      <sz val="11"/>
      <color indexed="62"/>
      <name val="Calibri"/>
      <family val="2"/>
    </font>
    <font>
      <sz val="11"/>
      <color indexed="52"/>
      <name val="Calibri"/>
      <family val="2"/>
    </font>
    <font>
      <sz val="12"/>
      <name val="Arial"/>
      <family val="2"/>
    </font>
    <font>
      <sz val="11"/>
      <color indexed="60"/>
      <name val="Calibri"/>
      <family val="2"/>
    </font>
    <font>
      <sz val="10"/>
      <name val="VNtimes new roman"/>
      <family val="2"/>
    </font>
    <font>
      <sz val="11"/>
      <name val="–¾’©"/>
      <family val="1"/>
      <charset val="128"/>
    </font>
    <font>
      <b/>
      <sz val="11"/>
      <color indexed="63"/>
      <name val="Calibri"/>
      <family val="2"/>
    </font>
    <font>
      <sz val="8"/>
      <name val="Wingdings"/>
      <charset val="2"/>
    </font>
    <font>
      <sz val="8"/>
      <name val="Helv"/>
    </font>
    <font>
      <sz val="8"/>
      <name val="MS Sans Serif"/>
      <family val="2"/>
    </font>
    <font>
      <b/>
      <sz val="8"/>
      <color indexed="8"/>
      <name val="Helv"/>
    </font>
    <font>
      <sz val="13"/>
      <name val=".VnTime"/>
      <family val="2"/>
    </font>
    <font>
      <b/>
      <sz val="18"/>
      <color indexed="56"/>
      <name val="Cambria"/>
      <family val="2"/>
    </font>
    <font>
      <sz val="11"/>
      <color indexed="10"/>
      <name val="Calibri"/>
      <family val="2"/>
    </font>
    <font>
      <sz val="14"/>
      <name val="뼻뮝"/>
      <family val="3"/>
    </font>
    <font>
      <sz val="12"/>
      <name val="바탕체"/>
      <family val="3"/>
    </font>
    <font>
      <sz val="12"/>
      <name val="뼻뮝"/>
      <family val="3"/>
    </font>
    <font>
      <sz val="9"/>
      <name val="Arial"/>
      <family val="2"/>
    </font>
    <font>
      <sz val="11"/>
      <name val="돋움"/>
      <family val="3"/>
    </font>
    <font>
      <sz val="10"/>
      <name val="굴림체"/>
      <family val="3"/>
    </font>
    <font>
      <sz val="12"/>
      <name val="Courier"/>
      <family val="3"/>
    </font>
    <font>
      <sz val="10"/>
      <name val=" "/>
      <family val="1"/>
      <charset val="136"/>
    </font>
    <font>
      <sz val="10"/>
      <name val="??"/>
      <family val="3"/>
      <charset val="129"/>
    </font>
    <font>
      <sz val="12"/>
      <color indexed="10"/>
      <name val="Times New Roman"/>
      <family val="1"/>
    </font>
    <font>
      <sz val="10"/>
      <color indexed="10"/>
      <name val="Arial"/>
      <family val="2"/>
    </font>
    <font>
      <sz val="10"/>
      <name val="Arial"/>
      <family val="2"/>
    </font>
    <font>
      <b/>
      <sz val="12"/>
      <color indexed="10"/>
      <name val="Times New Roman"/>
      <family val="1"/>
    </font>
    <font>
      <b/>
      <sz val="11"/>
      <name val="Times New Roman"/>
      <family val="1"/>
    </font>
    <font>
      <sz val="14"/>
      <name val="Times New Roman"/>
      <family val="1"/>
    </font>
    <font>
      <sz val="11"/>
      <name val="Times New Roman"/>
      <family val="1"/>
    </font>
    <font>
      <sz val="14"/>
      <name val="Times New Roman"/>
      <family val="1"/>
    </font>
    <font>
      <sz val="14"/>
      <name val="Times New Roman"/>
    </font>
    <font>
      <sz val="11"/>
      <color indexed="10"/>
      <name val="Times New Roman"/>
      <family val="1"/>
    </font>
    <font>
      <sz val="8"/>
      <name val="Arial"/>
    </font>
  </fonts>
  <fills count="28">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s>
  <cellStyleXfs count="135">
    <xf numFmtId="0" fontId="0" fillId="0" borderId="0"/>
    <xf numFmtId="178" fontId="1" fillId="0" borderId="0" applyFont="0" applyFill="0" applyBorder="0" applyAlignment="0" applyProtection="0"/>
    <xf numFmtId="0" fontId="9" fillId="0" borderId="0" applyFont="0" applyFill="0" applyBorder="0" applyAlignment="0" applyProtection="0"/>
    <xf numFmtId="177" fontId="1"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0" fontId="10" fillId="0" borderId="0" applyFont="0" applyFill="0" applyBorder="0" applyAlignment="0" applyProtection="0"/>
    <xf numFmtId="0" fontId="11" fillId="0" borderId="0"/>
    <xf numFmtId="0" fontId="10" fillId="0" borderId="0"/>
    <xf numFmtId="181" fontId="12" fillId="0" borderId="0" applyFont="0" applyFill="0" applyBorder="0" applyAlignment="0" applyProtection="0"/>
    <xf numFmtId="180" fontId="12" fillId="0" borderId="0" applyFont="0" applyFill="0" applyBorder="0" applyAlignment="0" applyProtection="0"/>
    <xf numFmtId="0" fontId="13" fillId="0" borderId="0"/>
    <xf numFmtId="0" fontId="14" fillId="2" borderId="0"/>
    <xf numFmtId="0" fontId="15" fillId="2"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7" fillId="2" borderId="0"/>
    <xf numFmtId="0" fontId="18" fillId="0" borderId="0">
      <alignment wrapText="1"/>
    </xf>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1" fillId="0" borderId="0">
      <alignment horizontal="center" wrapText="1"/>
      <protection locked="0"/>
    </xf>
    <xf numFmtId="0" fontId="20" fillId="0" borderId="0" applyFont="0" applyFill="0" applyBorder="0" applyAlignment="0" applyProtection="0"/>
    <xf numFmtId="0" fontId="20" fillId="0" borderId="0" applyFont="0" applyFill="0" applyBorder="0" applyAlignment="0" applyProtection="0"/>
    <xf numFmtId="0" fontId="22" fillId="4" borderId="0" applyNumberFormat="0" applyBorder="0" applyAlignment="0" applyProtection="0"/>
    <xf numFmtId="0" fontId="23" fillId="0" borderId="0" applyNumberFormat="0" applyFill="0" applyBorder="0" applyAlignment="0" applyProtection="0"/>
    <xf numFmtId="0" fontId="20" fillId="0" borderId="0"/>
    <xf numFmtId="0" fontId="20" fillId="0" borderId="0"/>
    <xf numFmtId="183" fontId="24" fillId="0" borderId="0" applyFill="0" applyBorder="0" applyAlignment="0"/>
    <xf numFmtId="0" fontId="25" fillId="21" borderId="1" applyNumberFormat="0" applyAlignment="0" applyProtection="0"/>
    <xf numFmtId="0" fontId="26" fillId="22" borderId="2" applyNumberFormat="0" applyAlignment="0" applyProtection="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182" fontId="27" fillId="0" borderId="0"/>
    <xf numFmtId="43" fontId="10" fillId="0" borderId="0" applyFont="0" applyFill="0" applyBorder="0" applyAlignment="0" applyProtection="0"/>
    <xf numFmtId="3" fontId="10" fillId="0" borderId="0" applyFont="0" applyFill="0" applyBorder="0" applyAlignment="0" applyProtection="0"/>
    <xf numFmtId="0" fontId="28" fillId="0" borderId="0" applyNumberFormat="0" applyAlignment="0">
      <alignment horizontal="left"/>
    </xf>
    <xf numFmtId="175" fontId="10" fillId="0" borderId="0" applyFont="0" applyFill="0" applyBorder="0" applyAlignment="0" applyProtection="0"/>
    <xf numFmtId="0" fontId="10"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3" fontId="8" fillId="0" borderId="0" applyFont="0" applyBorder="0" applyAlignment="0"/>
    <xf numFmtId="0" fontId="29" fillId="0" borderId="0" applyNumberFormat="0" applyAlignment="0">
      <alignment horizontal="left"/>
    </xf>
    <xf numFmtId="179" fontId="30" fillId="0" borderId="0" applyFont="0" applyFill="0" applyBorder="0" applyAlignment="0" applyProtection="0"/>
    <xf numFmtId="0" fontId="31" fillId="0" borderId="0" applyNumberFormat="0" applyFill="0" applyBorder="0" applyAlignment="0" applyProtection="0"/>
    <xf numFmtId="3" fontId="8" fillId="0" borderId="0" applyFont="0" applyBorder="0" applyAlignment="0"/>
    <xf numFmtId="2" fontId="10" fillId="0" borderId="0" applyFont="0" applyFill="0" applyBorder="0" applyAlignment="0" applyProtection="0"/>
    <xf numFmtId="0" fontId="32" fillId="5" borderId="0" applyNumberFormat="0" applyBorder="0" applyAlignment="0" applyProtection="0"/>
    <xf numFmtId="38" fontId="33" fillId="2" borderId="0" applyNumberFormat="0" applyBorder="0" applyAlignment="0" applyProtection="0"/>
    <xf numFmtId="0" fontId="34" fillId="23" borderId="0"/>
    <xf numFmtId="0" fontId="35" fillId="0" borderId="3" applyNumberFormat="0" applyAlignment="0" applyProtection="0">
      <alignment horizontal="left" vertical="center"/>
    </xf>
    <xf numFmtId="0" fontId="35" fillId="0" borderId="4">
      <alignment horizontal="left" vertical="center"/>
    </xf>
    <xf numFmtId="0" fontId="36" fillId="0" borderId="0" applyNumberFormat="0" applyFill="0" applyBorder="0" applyAlignment="0" applyProtection="0"/>
    <xf numFmtId="0" fontId="35" fillId="0" borderId="0" applyNumberFormat="0" applyFill="0" applyBorder="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0" borderId="6">
      <alignment horizontal="center"/>
    </xf>
    <xf numFmtId="0" fontId="38" fillId="0" borderId="0">
      <alignment horizontal="center"/>
    </xf>
    <xf numFmtId="0" fontId="39" fillId="8" borderId="1" applyNumberFormat="0" applyAlignment="0" applyProtection="0"/>
    <xf numFmtId="10" fontId="33" fillId="24" borderId="7" applyNumberFormat="0" applyBorder="0" applyAlignment="0" applyProtection="0"/>
    <xf numFmtId="0" fontId="40" fillId="0" borderId="8" applyNumberFormat="0" applyFill="0" applyAlignment="0" applyProtection="0"/>
    <xf numFmtId="0" fontId="41" fillId="0" borderId="0" applyNumberFormat="0" applyFont="0" applyFill="0" applyAlignment="0"/>
    <xf numFmtId="0" fontId="42" fillId="25" borderId="0" applyNumberFormat="0" applyBorder="0" applyAlignment="0" applyProtection="0"/>
    <xf numFmtId="176" fontId="43" fillId="0" borderId="0"/>
    <xf numFmtId="0" fontId="67" fillId="0" borderId="0"/>
    <xf numFmtId="0" fontId="10" fillId="0" borderId="0"/>
    <xf numFmtId="0" fontId="69" fillId="0" borderId="0"/>
    <xf numFmtId="0" fontId="67" fillId="0" borderId="0"/>
    <xf numFmtId="0" fontId="70" fillId="0" borderId="0"/>
    <xf numFmtId="0" fontId="67" fillId="0" borderId="0"/>
    <xf numFmtId="0" fontId="10" fillId="26" borderId="9" applyNumberFormat="0" applyFont="0" applyAlignment="0" applyProtection="0"/>
    <xf numFmtId="168" fontId="44" fillId="0" borderId="0" applyFont="0" applyFill="0" applyBorder="0" applyAlignment="0" applyProtection="0"/>
    <xf numFmtId="167" fontId="44" fillId="0" borderId="0" applyFont="0" applyFill="0" applyBorder="0" applyAlignment="0" applyProtection="0"/>
    <xf numFmtId="0" fontId="45" fillId="21" borderId="10" applyNumberFormat="0" applyAlignment="0" applyProtection="0"/>
    <xf numFmtId="14" fontId="21" fillId="0" borderId="0">
      <alignment horizontal="center" wrapText="1"/>
      <protection locked="0"/>
    </xf>
    <xf numFmtId="10" fontId="1" fillId="0" borderId="0" applyFont="0" applyFill="0" applyBorder="0" applyAlignment="0" applyProtection="0"/>
    <xf numFmtId="0" fontId="46" fillId="27" borderId="0" applyNumberFormat="0" applyFont="0" applyBorder="0" applyAlignment="0">
      <alignment horizontal="center"/>
    </xf>
    <xf numFmtId="14" fontId="47" fillId="0" borderId="0" applyNumberFormat="0" applyFill="0" applyBorder="0" applyAlignment="0" applyProtection="0">
      <alignment horizontal="left"/>
    </xf>
    <xf numFmtId="0" fontId="46" fillId="1" borderId="4" applyNumberFormat="0" applyFont="0" applyAlignment="0">
      <alignment horizontal="center"/>
    </xf>
    <xf numFmtId="0" fontId="48" fillId="0" borderId="0" applyNumberFormat="0" applyFill="0" applyBorder="0" applyAlignment="0">
      <alignment horizontal="center"/>
    </xf>
    <xf numFmtId="0" fontId="1" fillId="0" borderId="0"/>
    <xf numFmtId="40" fontId="49" fillId="0" borderId="0" applyBorder="0">
      <alignment horizontal="right"/>
    </xf>
    <xf numFmtId="188" fontId="50" fillId="0" borderId="11">
      <alignment horizontal="right" vertical="center"/>
    </xf>
    <xf numFmtId="189" fontId="50" fillId="0" borderId="11">
      <alignment horizontal="center"/>
    </xf>
    <xf numFmtId="0" fontId="51" fillId="0" borderId="0" applyNumberFormat="0" applyFill="0" applyBorder="0" applyAlignment="0" applyProtection="0"/>
    <xf numFmtId="0" fontId="10" fillId="0" borderId="12" applyNumberFormat="0" applyFont="0" applyFill="0" applyAlignment="0" applyProtection="0"/>
    <xf numFmtId="186" fontId="50" fillId="0" borderId="0"/>
    <xf numFmtId="187" fontId="50" fillId="0" borderId="7"/>
    <xf numFmtId="0" fontId="52" fillId="0" borderId="0" applyNumberForma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 fillId="0" borderId="0">
      <alignment vertical="center"/>
    </xf>
    <xf numFmtId="40" fontId="53" fillId="0" borderId="0" applyFont="0" applyFill="0" applyBorder="0" applyAlignment="0" applyProtection="0"/>
    <xf numFmtId="38"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9" fontId="54" fillId="0" borderId="0" applyFont="0" applyFill="0" applyBorder="0" applyAlignment="0" applyProtection="0"/>
    <xf numFmtId="0" fontId="55" fillId="0" borderId="0"/>
    <xf numFmtId="174" fontId="57" fillId="0" borderId="0" applyFont="0" applyFill="0" applyBorder="0" applyAlignment="0" applyProtection="0"/>
    <xf numFmtId="171" fontId="57" fillId="0" borderId="0" applyFont="0" applyFill="0" applyBorder="0" applyAlignment="0" applyProtection="0"/>
    <xf numFmtId="173" fontId="57" fillId="0" borderId="0" applyFont="0" applyFill="0" applyBorder="0" applyAlignment="0" applyProtection="0"/>
    <xf numFmtId="172" fontId="57" fillId="0" borderId="0" applyFont="0" applyFill="0" applyBorder="0" applyAlignment="0" applyProtection="0"/>
    <xf numFmtId="0" fontId="58" fillId="0" borderId="0"/>
    <xf numFmtId="0" fontId="41" fillId="0" borderId="0"/>
    <xf numFmtId="164" fontId="56" fillId="0" borderId="0" applyFont="0" applyFill="0" applyBorder="0" applyAlignment="0" applyProtection="0"/>
    <xf numFmtId="165" fontId="56" fillId="0" borderId="0" applyFont="0" applyFill="0" applyBorder="0" applyAlignment="0" applyProtection="0"/>
    <xf numFmtId="169" fontId="56" fillId="0" borderId="0" applyFont="0" applyFill="0" applyBorder="0" applyAlignment="0" applyProtection="0"/>
    <xf numFmtId="6" fontId="59" fillId="0" borderId="0" applyFont="0" applyFill="0" applyBorder="0" applyAlignment="0" applyProtection="0"/>
    <xf numFmtId="170" fontId="56" fillId="0" borderId="0" applyFont="0" applyFill="0" applyBorder="0" applyAlignment="0" applyProtection="0"/>
  </cellStyleXfs>
  <cellXfs count="307">
    <xf numFmtId="0" fontId="0" fillId="0" borderId="0" xfId="0"/>
    <xf numFmtId="0" fontId="10" fillId="0" borderId="0" xfId="8" applyFont="1" applyFill="1"/>
    <xf numFmtId="0" fontId="10" fillId="0" borderId="13" xfId="8" applyFont="1" applyFill="1" applyBorder="1"/>
    <xf numFmtId="0" fontId="61" fillId="0" borderId="14" xfId="8" applyFont="1" applyFill="1" applyBorder="1"/>
    <xf numFmtId="0" fontId="61" fillId="0" borderId="15" xfId="8" applyFont="1" applyFill="1" applyBorder="1"/>
    <xf numFmtId="0" fontId="10" fillId="0" borderId="15" xfId="8" applyFont="1" applyFill="1" applyBorder="1"/>
    <xf numFmtId="0" fontId="10" fillId="0" borderId="16" xfId="8" applyFont="1" applyFill="1" applyBorder="1"/>
    <xf numFmtId="0" fontId="0" fillId="0" borderId="0" xfId="0" applyFill="1"/>
    <xf numFmtId="49" fontId="6" fillId="0" borderId="17" xfId="0" applyNumberFormat="1" applyFont="1" applyFill="1" applyBorder="1" applyAlignment="1">
      <alignment horizontal="center" vertical="center" wrapText="1"/>
    </xf>
    <xf numFmtId="4" fontId="6" fillId="0" borderId="17" xfId="0" applyNumberFormat="1" applyFont="1" applyFill="1" applyBorder="1" applyAlignment="1">
      <alignment horizontal="right" vertical="center" wrapText="1"/>
    </xf>
    <xf numFmtId="0" fontId="6" fillId="0" borderId="17" xfId="0" applyFont="1" applyFill="1" applyBorder="1" applyAlignment="1">
      <alignment vertical="center" wrapText="1"/>
    </xf>
    <xf numFmtId="166" fontId="6" fillId="0" borderId="17" xfId="0" applyNumberFormat="1" applyFont="1" applyFill="1" applyBorder="1" applyAlignment="1">
      <alignment horizontal="right" vertical="center" wrapText="1"/>
    </xf>
    <xf numFmtId="0" fontId="6" fillId="0" borderId="17" xfId="0" applyFont="1" applyFill="1" applyBorder="1" applyAlignment="1">
      <alignment horizontal="center" vertical="center"/>
    </xf>
    <xf numFmtId="0" fontId="6" fillId="0" borderId="17" xfId="0" applyFont="1" applyFill="1" applyBorder="1" applyAlignment="1">
      <alignment horizontal="center" vertical="center" wrapText="1"/>
    </xf>
    <xf numFmtId="0" fontId="64" fillId="0" borderId="0" xfId="0" applyFont="1" applyFill="1"/>
    <xf numFmtId="0" fontId="6" fillId="0" borderId="18" xfId="0" applyFont="1" applyFill="1" applyBorder="1" applyAlignment="1">
      <alignment vertical="center" wrapText="1"/>
    </xf>
    <xf numFmtId="4" fontId="6" fillId="0" borderId="18" xfId="0" applyNumberFormat="1" applyFont="1" applyFill="1" applyBorder="1" applyAlignment="1">
      <alignment horizontal="right" vertical="center" wrapText="1"/>
    </xf>
    <xf numFmtId="0" fontId="5" fillId="0" borderId="17" xfId="0" applyFont="1" applyFill="1" applyBorder="1" applyAlignment="1">
      <alignment horizontal="center" vertical="center" wrapText="1"/>
    </xf>
    <xf numFmtId="0" fontId="4" fillId="0" borderId="0" xfId="0" applyFont="1" applyFill="1"/>
    <xf numFmtId="0" fontId="62" fillId="0" borderId="17" xfId="0" applyFont="1" applyFill="1" applyBorder="1" applyAlignment="1">
      <alignment horizontal="left" vertical="center" wrapText="1"/>
    </xf>
    <xf numFmtId="0" fontId="65" fillId="0" borderId="17" xfId="0" applyFont="1" applyFill="1" applyBorder="1" applyAlignment="1">
      <alignment horizontal="center" vertical="center" wrapText="1"/>
    </xf>
    <xf numFmtId="0" fontId="62" fillId="0" borderId="17"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center" vertical="center"/>
    </xf>
    <xf numFmtId="0" fontId="7" fillId="0" borderId="0" xfId="0" applyFont="1" applyFill="1" applyAlignment="1">
      <alignment horizontal="center"/>
    </xf>
    <xf numFmtId="0" fontId="0" fillId="0" borderId="0" xfId="0" applyFill="1" applyAlignment="1">
      <alignment horizontal="center" vertical="center" wrapText="1"/>
    </xf>
    <xf numFmtId="0" fontId="63" fillId="0" borderId="0" xfId="0" applyFont="1" applyFill="1" applyAlignment="1">
      <alignment horizontal="center" vertical="center" wrapText="1"/>
    </xf>
    <xf numFmtId="49" fontId="0" fillId="0" borderId="0" xfId="0" applyNumberFormat="1" applyFill="1" applyAlignment="1">
      <alignment horizontal="center"/>
    </xf>
    <xf numFmtId="49" fontId="0" fillId="0" borderId="0" xfId="0" applyNumberFormat="1" applyFill="1" applyAlignment="1">
      <alignment horizontal="right"/>
    </xf>
    <xf numFmtId="4" fontId="0" fillId="0" borderId="0" xfId="0" applyNumberFormat="1" applyFill="1" applyAlignment="1">
      <alignment horizontal="right"/>
    </xf>
    <xf numFmtId="4" fontId="64" fillId="0" borderId="0" xfId="0" applyNumberFormat="1" applyFont="1" applyFill="1" applyAlignment="1">
      <alignment horizontal="right"/>
    </xf>
    <xf numFmtId="0" fontId="65" fillId="0" borderId="7" xfId="0"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0" fillId="0" borderId="21" xfId="0" applyFill="1" applyBorder="1" applyAlignment="1"/>
    <xf numFmtId="4" fontId="5" fillId="0" borderId="22" xfId="0" applyNumberFormat="1" applyFont="1" applyFill="1" applyBorder="1" applyAlignment="1">
      <alignment horizontal="center" vertical="center" wrapText="1"/>
    </xf>
    <xf numFmtId="0" fontId="3" fillId="0" borderId="0" xfId="0" applyFont="1" applyFill="1"/>
    <xf numFmtId="0" fontId="65" fillId="0" borderId="22" xfId="0" applyFont="1" applyFill="1" applyBorder="1" applyAlignment="1">
      <alignment horizontal="center" vertical="center" wrapText="1"/>
    </xf>
    <xf numFmtId="4" fontId="2" fillId="0" borderId="22" xfId="0" applyNumberFormat="1" applyFont="1" applyFill="1" applyBorder="1" applyAlignment="1">
      <alignment horizontal="center" vertical="center"/>
    </xf>
    <xf numFmtId="4" fontId="3" fillId="0" borderId="22" xfId="0" applyNumberFormat="1" applyFont="1" applyFill="1" applyBorder="1" applyAlignment="1">
      <alignment horizontal="center"/>
    </xf>
    <xf numFmtId="0" fontId="6" fillId="0" borderId="0" xfId="0" applyFont="1" applyFill="1"/>
    <xf numFmtId="4" fontId="0" fillId="0" borderId="17" xfId="0" applyNumberFormat="1" applyFill="1" applyBorder="1" applyAlignment="1">
      <alignment horizontal="right"/>
    </xf>
    <xf numFmtId="4" fontId="6" fillId="0" borderId="17" xfId="0" applyNumberFormat="1" applyFont="1" applyFill="1" applyBorder="1" applyAlignment="1">
      <alignment horizontal="right" vertical="center"/>
    </xf>
    <xf numFmtId="4" fontId="6" fillId="0" borderId="17" xfId="0" applyNumberFormat="1" applyFont="1" applyFill="1" applyBorder="1" applyAlignment="1">
      <alignment horizontal="right"/>
    </xf>
    <xf numFmtId="49" fontId="62" fillId="0" borderId="17" xfId="0" applyNumberFormat="1" applyFont="1" applyFill="1" applyBorder="1" applyAlignment="1">
      <alignment horizontal="center" vertical="center" wrapText="1"/>
    </xf>
    <xf numFmtId="4" fontId="62" fillId="0" borderId="17" xfId="0" applyNumberFormat="1" applyFont="1" applyFill="1" applyBorder="1" applyAlignment="1">
      <alignment horizontal="right" vertical="center" wrapText="1"/>
    </xf>
    <xf numFmtId="0" fontId="62" fillId="0" borderId="17" xfId="0" applyFont="1" applyFill="1" applyBorder="1" applyAlignment="1">
      <alignment vertical="center" wrapText="1"/>
    </xf>
    <xf numFmtId="0" fontId="63" fillId="0" borderId="0" xfId="0" applyFont="1" applyFill="1"/>
    <xf numFmtId="49" fontId="5" fillId="0" borderId="17" xfId="0" applyNumberFormat="1" applyFont="1" applyFill="1" applyBorder="1" applyAlignment="1">
      <alignment horizontal="center" wrapText="1"/>
    </xf>
    <xf numFmtId="49" fontId="5" fillId="0" borderId="17" xfId="0" applyNumberFormat="1" applyFont="1" applyFill="1" applyBorder="1" applyAlignment="1">
      <alignment horizontal="right" wrapText="1"/>
    </xf>
    <xf numFmtId="4" fontId="5" fillId="0" borderId="17" xfId="0" applyNumberFormat="1" applyFont="1" applyFill="1" applyBorder="1" applyAlignment="1">
      <alignment horizontal="right"/>
    </xf>
    <xf numFmtId="0" fontId="5" fillId="0" borderId="17" xfId="0" applyFont="1" applyFill="1" applyBorder="1"/>
    <xf numFmtId="0" fontId="6" fillId="0" borderId="23" xfId="0" applyFont="1" applyFill="1" applyBorder="1" applyAlignment="1">
      <alignment horizontal="center" vertical="center" wrapText="1"/>
    </xf>
    <xf numFmtId="0" fontId="62" fillId="0" borderId="23" xfId="0" applyFont="1" applyFill="1" applyBorder="1" applyAlignment="1">
      <alignment horizontal="center" vertical="center" wrapText="1"/>
    </xf>
    <xf numFmtId="49" fontId="6" fillId="0" borderId="23" xfId="0" applyNumberFormat="1" applyFont="1" applyFill="1" applyBorder="1" applyAlignment="1">
      <alignment horizontal="center" wrapText="1"/>
    </xf>
    <xf numFmtId="49" fontId="6" fillId="0" borderId="23" xfId="0" applyNumberFormat="1" applyFont="1" applyFill="1" applyBorder="1" applyAlignment="1">
      <alignment horizontal="right" wrapText="1"/>
    </xf>
    <xf numFmtId="4" fontId="6" fillId="0" borderId="23" xfId="0" applyNumberFormat="1" applyFont="1" applyFill="1" applyBorder="1" applyAlignment="1">
      <alignment horizontal="right"/>
    </xf>
    <xf numFmtId="0" fontId="6" fillId="0" borderId="23" xfId="0" applyFont="1" applyFill="1" applyBorder="1"/>
    <xf numFmtId="0" fontId="6" fillId="0" borderId="0" xfId="90" applyFont="1" applyFill="1" applyAlignment="1">
      <alignment vertical="center" wrapText="1"/>
    </xf>
    <xf numFmtId="0" fontId="7" fillId="0" borderId="0" xfId="90" applyFont="1" applyFill="1" applyAlignment="1">
      <alignment horizontal="center" vertical="center" wrapText="1"/>
    </xf>
    <xf numFmtId="1" fontId="7" fillId="0" borderId="0" xfId="90" applyNumberFormat="1" applyFont="1" applyFill="1" applyAlignment="1">
      <alignment horizontal="center" vertical="center" wrapText="1"/>
    </xf>
    <xf numFmtId="166" fontId="7" fillId="0" borderId="0" xfId="90" applyNumberFormat="1" applyFont="1" applyFill="1" applyAlignment="1">
      <alignment horizontal="right" vertical="center" wrapText="1"/>
    </xf>
    <xf numFmtId="166" fontId="7" fillId="0" borderId="0" xfId="90" applyNumberFormat="1" applyFont="1" applyFill="1" applyAlignment="1">
      <alignment horizontal="center" vertical="center" wrapText="1"/>
    </xf>
    <xf numFmtId="4" fontId="7" fillId="0" borderId="0" xfId="90" applyNumberFormat="1" applyFont="1" applyFill="1" applyAlignment="1">
      <alignment horizontal="center" vertical="center" wrapText="1"/>
    </xf>
    <xf numFmtId="3" fontId="7" fillId="0" borderId="0" xfId="90" applyNumberFormat="1" applyFont="1" applyFill="1" applyAlignment="1">
      <alignment horizontal="center" vertical="center" wrapText="1"/>
    </xf>
    <xf numFmtId="0" fontId="7" fillId="0" borderId="0" xfId="90" applyFont="1" applyFill="1" applyAlignment="1">
      <alignment horizontal="center" wrapText="1"/>
    </xf>
    <xf numFmtId="0" fontId="5" fillId="0" borderId="0" xfId="90" applyFont="1" applyFill="1" applyAlignment="1">
      <alignment horizontal="center" vertical="center" wrapText="1"/>
    </xf>
    <xf numFmtId="0" fontId="5" fillId="0" borderId="0" xfId="90" applyFont="1" applyFill="1" applyAlignment="1">
      <alignment vertical="center" wrapText="1"/>
    </xf>
    <xf numFmtId="0" fontId="7" fillId="0" borderId="0" xfId="90" applyFont="1" applyFill="1" applyAlignment="1">
      <alignment vertical="center" wrapText="1"/>
    </xf>
    <xf numFmtId="49" fontId="7" fillId="0" borderId="0" xfId="90" applyNumberFormat="1" applyFont="1" applyFill="1" applyAlignment="1">
      <alignment vertical="center" wrapText="1"/>
    </xf>
    <xf numFmtId="0" fontId="6" fillId="0" borderId="0" xfId="90" applyFont="1" applyFill="1" applyBorder="1" applyAlignment="1">
      <alignment vertical="center" wrapText="1"/>
    </xf>
    <xf numFmtId="0" fontId="6" fillId="0" borderId="0" xfId="90" applyFont="1" applyFill="1" applyAlignment="1">
      <alignment horizontal="center" wrapText="1"/>
    </xf>
    <xf numFmtId="1" fontId="6" fillId="0" borderId="0" xfId="90" applyNumberFormat="1" applyFont="1" applyFill="1" applyAlignment="1">
      <alignment horizontal="center" vertical="center" wrapText="1"/>
    </xf>
    <xf numFmtId="49" fontId="6" fillId="0" borderId="0" xfId="90" applyNumberFormat="1" applyFont="1" applyFill="1" applyAlignment="1">
      <alignment horizontal="center" vertical="center" wrapText="1"/>
    </xf>
    <xf numFmtId="0" fontId="6" fillId="0" borderId="0" xfId="90" applyFont="1" applyFill="1" applyAlignment="1">
      <alignment horizontal="center" vertical="center" wrapText="1"/>
    </xf>
    <xf numFmtId="0" fontId="66" fillId="0" borderId="26" xfId="90" applyFont="1" applyFill="1" applyBorder="1" applyAlignment="1">
      <alignment horizontal="center" vertical="center" wrapText="1"/>
    </xf>
    <xf numFmtId="4" fontId="66" fillId="0" borderId="26" xfId="90" applyNumberFormat="1" applyFont="1" applyFill="1" applyBorder="1" applyAlignment="1">
      <alignment horizontal="center" vertical="center" wrapText="1"/>
    </xf>
    <xf numFmtId="4" fontId="66" fillId="0" borderId="7" xfId="90" applyNumberFormat="1" applyFont="1" applyFill="1" applyBorder="1" applyAlignment="1">
      <alignment horizontal="center" vertical="center" wrapText="1"/>
    </xf>
    <xf numFmtId="0" fontId="68" fillId="0" borderId="0" xfId="90" applyFont="1" applyFill="1" applyAlignment="1">
      <alignment vertical="center" wrapText="1"/>
    </xf>
    <xf numFmtId="0" fontId="68" fillId="0" borderId="7" xfId="90" applyFont="1" applyFill="1" applyBorder="1" applyAlignment="1">
      <alignment vertical="center" wrapText="1"/>
    </xf>
    <xf numFmtId="0" fontId="68" fillId="0" borderId="0" xfId="90" applyFont="1" applyFill="1" applyBorder="1" applyAlignment="1">
      <alignment vertical="center" wrapText="1"/>
    </xf>
    <xf numFmtId="0" fontId="66" fillId="0" borderId="18" xfId="90" applyFont="1" applyFill="1" applyBorder="1" applyAlignment="1">
      <alignment horizontal="center" vertical="center" wrapText="1"/>
    </xf>
    <xf numFmtId="4" fontId="66" fillId="0" borderId="22" xfId="90" applyNumberFormat="1" applyFont="1" applyFill="1" applyBorder="1" applyAlignment="1">
      <alignment horizontal="center" vertical="center" wrapText="1"/>
    </xf>
    <xf numFmtId="0" fontId="68" fillId="0" borderId="22" xfId="90" applyFont="1" applyFill="1" applyBorder="1" applyAlignment="1">
      <alignment vertical="center" wrapText="1"/>
    </xf>
    <xf numFmtId="0" fontId="66" fillId="0" borderId="33" xfId="90" applyFont="1" applyFill="1" applyBorder="1" applyAlignment="1">
      <alignment horizontal="center" vertical="center" wrapText="1"/>
    </xf>
    <xf numFmtId="0" fontId="66" fillId="0" borderId="33" xfId="90" applyFont="1" applyFill="1" applyBorder="1" applyAlignment="1">
      <alignment horizontal="left" vertical="center" wrapText="1"/>
    </xf>
    <xf numFmtId="1" fontId="66" fillId="0" borderId="33" xfId="90" applyNumberFormat="1" applyFont="1" applyFill="1" applyBorder="1" applyAlignment="1">
      <alignment horizontal="center" vertical="center" wrapText="1"/>
    </xf>
    <xf numFmtId="49" fontId="66" fillId="0" borderId="33" xfId="90" applyNumberFormat="1" applyFont="1" applyFill="1" applyBorder="1" applyAlignment="1">
      <alignment horizontal="center" vertical="center" wrapText="1"/>
    </xf>
    <xf numFmtId="4" fontId="66" fillId="0" borderId="33" xfId="90" applyNumberFormat="1" applyFont="1" applyFill="1" applyBorder="1" applyAlignment="1">
      <alignment horizontal="center" vertical="center" wrapText="1"/>
    </xf>
    <xf numFmtId="166" fontId="66" fillId="0" borderId="33" xfId="90" applyNumberFormat="1" applyFont="1" applyFill="1" applyBorder="1" applyAlignment="1">
      <alignment horizontal="right" vertical="center" wrapText="1"/>
    </xf>
    <xf numFmtId="166" fontId="66" fillId="0" borderId="33" xfId="90" applyNumberFormat="1" applyFont="1" applyFill="1" applyBorder="1" applyAlignment="1">
      <alignment horizontal="center" vertical="center" wrapText="1"/>
    </xf>
    <xf numFmtId="166" fontId="66" fillId="0" borderId="33" xfId="0" applyNumberFormat="1" applyFont="1" applyFill="1" applyBorder="1" applyAlignment="1">
      <alignment horizontal="center" vertical="center" wrapText="1"/>
    </xf>
    <xf numFmtId="4" fontId="66" fillId="0" borderId="33" xfId="0" applyNumberFormat="1" applyFont="1" applyFill="1" applyBorder="1" applyAlignment="1">
      <alignment horizontal="center" vertical="center" wrapText="1"/>
    </xf>
    <xf numFmtId="1" fontId="66" fillId="0" borderId="33" xfId="0" applyNumberFormat="1" applyFont="1" applyFill="1" applyBorder="1" applyAlignment="1">
      <alignment horizontal="center" vertical="center" wrapText="1"/>
    </xf>
    <xf numFmtId="0" fontId="66" fillId="0" borderId="33" xfId="0" applyFont="1" applyFill="1" applyBorder="1" applyAlignment="1">
      <alignment horizontal="center" vertical="center" wrapText="1"/>
    </xf>
    <xf numFmtId="3" fontId="66" fillId="0" borderId="33" xfId="0" applyNumberFormat="1" applyFont="1" applyFill="1" applyBorder="1" applyAlignment="1">
      <alignment horizontal="center" vertical="center" wrapText="1"/>
    </xf>
    <xf numFmtId="14" fontId="66" fillId="0" borderId="33" xfId="90" applyNumberFormat="1" applyFont="1" applyFill="1" applyBorder="1" applyAlignment="1">
      <alignment horizontal="center" vertical="center" wrapText="1"/>
    </xf>
    <xf numFmtId="4" fontId="66" fillId="0" borderId="33" xfId="90" applyNumberFormat="1" applyFont="1" applyFill="1" applyBorder="1" applyAlignment="1">
      <alignment horizontal="center" vertical="center"/>
    </xf>
    <xf numFmtId="3" fontId="66" fillId="0" borderId="33" xfId="90" applyNumberFormat="1" applyFont="1" applyFill="1" applyBorder="1" applyAlignment="1">
      <alignment horizontal="center" vertical="center" wrapText="1"/>
    </xf>
    <xf numFmtId="0" fontId="66" fillId="0" borderId="29" xfId="90" applyFont="1" applyFill="1" applyBorder="1" applyAlignment="1">
      <alignment horizontal="center" vertical="center" wrapText="1"/>
    </xf>
    <xf numFmtId="1" fontId="66" fillId="0" borderId="18" xfId="90" applyNumberFormat="1" applyFont="1" applyFill="1" applyBorder="1" applyAlignment="1">
      <alignment horizontal="center" vertical="center" wrapText="1"/>
    </xf>
    <xf numFmtId="49" fontId="66" fillId="0" borderId="18" xfId="90" applyNumberFormat="1" applyFont="1" applyFill="1" applyBorder="1" applyAlignment="1">
      <alignment horizontal="center" vertical="center" wrapText="1"/>
    </xf>
    <xf numFmtId="0" fontId="66" fillId="0" borderId="21" xfId="90" applyFont="1" applyFill="1" applyBorder="1" applyAlignment="1">
      <alignment horizontal="center" vertical="center" wrapText="1"/>
    </xf>
    <xf numFmtId="0" fontId="68" fillId="0" borderId="18" xfId="90" applyFont="1" applyFill="1" applyBorder="1" applyAlignment="1">
      <alignment vertical="center" wrapText="1"/>
    </xf>
    <xf numFmtId="0" fontId="66" fillId="0" borderId="0" xfId="90" applyFont="1" applyFill="1" applyBorder="1" applyAlignment="1">
      <alignment horizontal="center" vertical="center" wrapText="1"/>
    </xf>
    <xf numFmtId="0" fontId="68" fillId="0" borderId="34" xfId="90" applyFont="1" applyFill="1" applyBorder="1" applyAlignment="1">
      <alignment horizontal="center" vertical="center" wrapText="1"/>
    </xf>
    <xf numFmtId="0" fontId="68" fillId="0" borderId="34" xfId="90" applyFont="1" applyFill="1" applyBorder="1" applyAlignment="1">
      <alignment horizontal="left" vertical="center" wrapText="1"/>
    </xf>
    <xf numFmtId="0" fontId="68" fillId="0" borderId="34" xfId="90" applyFont="1" applyFill="1" applyBorder="1" applyAlignment="1">
      <alignment vertical="center" wrapText="1"/>
    </xf>
    <xf numFmtId="4" fontId="68" fillId="0" borderId="34" xfId="90" applyNumberFormat="1" applyFont="1" applyFill="1" applyBorder="1" applyAlignment="1">
      <alignment horizontal="left" vertical="center" wrapText="1"/>
    </xf>
    <xf numFmtId="1" fontId="68" fillId="0" borderId="34" xfId="90" applyNumberFormat="1" applyFont="1" applyFill="1" applyBorder="1" applyAlignment="1">
      <alignment horizontal="center" vertical="center" wrapText="1"/>
    </xf>
    <xf numFmtId="49" fontId="68" fillId="0" borderId="34" xfId="90" applyNumberFormat="1" applyFont="1" applyFill="1" applyBorder="1" applyAlignment="1">
      <alignment horizontal="center" vertical="center" wrapText="1"/>
    </xf>
    <xf numFmtId="166" fontId="68" fillId="0" borderId="34" xfId="90" applyNumberFormat="1" applyFont="1" applyFill="1" applyBorder="1" applyAlignment="1">
      <alignment horizontal="right" vertical="center" wrapText="1"/>
    </xf>
    <xf numFmtId="166" fontId="68" fillId="0" borderId="34" xfId="92" applyNumberFormat="1" applyFont="1" applyFill="1" applyBorder="1" applyAlignment="1">
      <alignment horizontal="center" vertical="center" wrapText="1"/>
    </xf>
    <xf numFmtId="166" fontId="68" fillId="0" borderId="34" xfId="90" applyNumberFormat="1" applyFont="1" applyFill="1" applyBorder="1" applyAlignment="1">
      <alignment horizontal="center" vertical="center" wrapText="1"/>
    </xf>
    <xf numFmtId="4" fontId="68" fillId="0" borderId="34" xfId="90" applyNumberFormat="1" applyFont="1" applyFill="1" applyBorder="1" applyAlignment="1">
      <alignment horizontal="center" vertical="center" wrapText="1"/>
    </xf>
    <xf numFmtId="3" fontId="68" fillId="0" borderId="34" xfId="90" applyNumberFormat="1" applyFont="1" applyFill="1" applyBorder="1" applyAlignment="1">
      <alignment horizontal="center" vertical="center" wrapText="1"/>
    </xf>
    <xf numFmtId="4" fontId="68" fillId="0" borderId="34" xfId="92" applyNumberFormat="1" applyFont="1" applyFill="1" applyBorder="1" applyAlignment="1">
      <alignment horizontal="center" vertical="center" wrapText="1"/>
    </xf>
    <xf numFmtId="14" fontId="68" fillId="0" borderId="34" xfId="90" applyNumberFormat="1" applyFont="1" applyFill="1" applyBorder="1" applyAlignment="1">
      <alignment horizontal="center" vertical="center" wrapText="1"/>
    </xf>
    <xf numFmtId="4" fontId="68" fillId="0" borderId="0" xfId="90" applyNumberFormat="1" applyFont="1" applyFill="1" applyAlignment="1">
      <alignment vertical="center" wrapText="1"/>
    </xf>
    <xf numFmtId="0" fontId="66" fillId="0" borderId="34" xfId="90" applyFont="1" applyFill="1" applyBorder="1" applyAlignment="1">
      <alignment horizontal="center" vertical="center" wrapText="1"/>
    </xf>
    <xf numFmtId="1" fontId="66" fillId="0" borderId="34" xfId="90" applyNumberFormat="1" applyFont="1" applyFill="1" applyBorder="1" applyAlignment="1">
      <alignment horizontal="center" vertical="center" wrapText="1"/>
    </xf>
    <xf numFmtId="49" fontId="66" fillId="0" borderId="34" xfId="90" applyNumberFormat="1" applyFont="1" applyFill="1" applyBorder="1" applyAlignment="1">
      <alignment horizontal="center" vertical="center" wrapText="1"/>
    </xf>
    <xf numFmtId="4" fontId="66" fillId="0" borderId="34" xfId="90" applyNumberFormat="1" applyFont="1" applyFill="1" applyBorder="1" applyAlignment="1">
      <alignment horizontal="center" vertical="center" wrapText="1"/>
    </xf>
    <xf numFmtId="166" fontId="66" fillId="0" borderId="34" xfId="90" applyNumberFormat="1" applyFont="1" applyFill="1" applyBorder="1" applyAlignment="1">
      <alignment horizontal="center" vertical="center" wrapText="1"/>
    </xf>
    <xf numFmtId="14" fontId="66" fillId="0" borderId="34" xfId="90" applyNumberFormat="1" applyFont="1" applyFill="1" applyBorder="1" applyAlignment="1">
      <alignment horizontal="center" vertical="center" wrapText="1"/>
    </xf>
    <xf numFmtId="3" fontId="66" fillId="0" borderId="34" xfId="90" applyNumberFormat="1" applyFont="1" applyFill="1" applyBorder="1" applyAlignment="1">
      <alignment horizontal="center" vertical="center" wrapText="1"/>
    </xf>
    <xf numFmtId="0" fontId="66" fillId="0" borderId="34" xfId="90" applyFont="1" applyFill="1" applyBorder="1" applyAlignment="1">
      <alignment horizontal="left" vertical="center" wrapText="1"/>
    </xf>
    <xf numFmtId="0" fontId="66" fillId="0" borderId="34" xfId="90" applyFont="1" applyFill="1" applyBorder="1" applyAlignment="1">
      <alignment vertical="center" wrapText="1"/>
    </xf>
    <xf numFmtId="4" fontId="66" fillId="0" borderId="34" xfId="90" applyNumberFormat="1" applyFont="1" applyFill="1" applyBorder="1" applyAlignment="1">
      <alignment horizontal="left" vertical="center" wrapText="1"/>
    </xf>
    <xf numFmtId="14" fontId="66" fillId="0" borderId="34" xfId="90" applyNumberFormat="1" applyFont="1" applyFill="1" applyBorder="1" applyAlignment="1">
      <alignment horizontal="left" vertical="center" wrapText="1"/>
    </xf>
    <xf numFmtId="166" fontId="66" fillId="0" borderId="34" xfId="90" applyNumberFormat="1" applyFont="1" applyFill="1" applyBorder="1" applyAlignment="1">
      <alignment horizontal="right" vertical="center" wrapText="1"/>
    </xf>
    <xf numFmtId="4" fontId="66" fillId="0" borderId="34" xfId="92" applyNumberFormat="1" applyFont="1" applyFill="1" applyBorder="1" applyAlignment="1">
      <alignment horizontal="center" vertical="center" wrapText="1"/>
    </xf>
    <xf numFmtId="0" fontId="66" fillId="0" borderId="35" xfId="90" applyFont="1" applyFill="1" applyBorder="1" applyAlignment="1">
      <alignment vertical="center" wrapText="1"/>
    </xf>
    <xf numFmtId="3" fontId="66" fillId="0" borderId="34" xfId="90" applyNumberFormat="1" applyFont="1" applyFill="1" applyBorder="1" applyAlignment="1">
      <alignment vertical="center" wrapText="1"/>
    </xf>
    <xf numFmtId="4" fontId="66" fillId="0" borderId="0" xfId="90" applyNumberFormat="1" applyFont="1" applyFill="1" applyAlignment="1">
      <alignment vertical="center" wrapText="1"/>
    </xf>
    <xf numFmtId="0" fontId="66" fillId="0" borderId="0" xfId="90" applyFont="1" applyFill="1" applyAlignment="1">
      <alignment vertical="center" wrapText="1"/>
    </xf>
    <xf numFmtId="0" fontId="66" fillId="0" borderId="34" xfId="90" applyFont="1" applyFill="1" applyBorder="1" applyAlignment="1">
      <alignment horizontal="center" wrapText="1"/>
    </xf>
    <xf numFmtId="0" fontId="66" fillId="0" borderId="0" xfId="90" applyFont="1" applyFill="1" applyBorder="1" applyAlignment="1">
      <alignment vertical="center" wrapText="1"/>
    </xf>
    <xf numFmtId="0" fontId="68" fillId="0" borderId="35" xfId="90" applyFont="1" applyFill="1" applyBorder="1" applyAlignment="1">
      <alignment vertical="center" wrapText="1"/>
    </xf>
    <xf numFmtId="3" fontId="68" fillId="0" borderId="34" xfId="90" applyNumberFormat="1" applyFont="1" applyFill="1" applyBorder="1" applyAlignment="1">
      <alignment vertical="center" wrapText="1"/>
    </xf>
    <xf numFmtId="0" fontId="68" fillId="0" borderId="34" xfId="90" applyFont="1" applyFill="1" applyBorder="1" applyAlignment="1">
      <alignment horizontal="center" wrapText="1"/>
    </xf>
    <xf numFmtId="0" fontId="71" fillId="0" borderId="34" xfId="90" applyFont="1" applyFill="1" applyBorder="1" applyAlignment="1">
      <alignment horizontal="left" vertical="center" wrapText="1"/>
    </xf>
    <xf numFmtId="0" fontId="68" fillId="0" borderId="29" xfId="90" applyFont="1" applyFill="1" applyBorder="1" applyAlignment="1">
      <alignment vertical="center" wrapText="1"/>
    </xf>
    <xf numFmtId="1" fontId="68" fillId="0" borderId="18" xfId="90" applyNumberFormat="1" applyFont="1" applyFill="1" applyBorder="1" applyAlignment="1">
      <alignment horizontal="center" vertical="center" wrapText="1"/>
    </xf>
    <xf numFmtId="49" fontId="68" fillId="0" borderId="18" xfId="90" applyNumberFormat="1" applyFont="1" applyFill="1" applyBorder="1" applyAlignment="1">
      <alignment horizontal="center" vertical="center" wrapText="1"/>
    </xf>
    <xf numFmtId="0" fontId="68" fillId="0" borderId="18" xfId="90" applyFont="1" applyFill="1" applyBorder="1" applyAlignment="1">
      <alignment horizontal="center" vertical="center" wrapText="1"/>
    </xf>
    <xf numFmtId="3" fontId="68" fillId="0" borderId="18" xfId="90" applyNumberFormat="1" applyFont="1" applyFill="1" applyBorder="1" applyAlignment="1">
      <alignment vertical="center" wrapText="1"/>
    </xf>
    <xf numFmtId="166" fontId="66" fillId="0" borderId="34" xfId="92" applyNumberFormat="1" applyFont="1" applyFill="1" applyBorder="1" applyAlignment="1">
      <alignment horizontal="center" vertical="center" wrapText="1"/>
    </xf>
    <xf numFmtId="0" fontId="66" fillId="0" borderId="29" xfId="90" applyFont="1" applyFill="1" applyBorder="1" applyAlignment="1">
      <alignment vertical="center" wrapText="1"/>
    </xf>
    <xf numFmtId="0" fontId="66" fillId="0" borderId="18" xfId="90" applyFont="1" applyFill="1" applyBorder="1" applyAlignment="1">
      <alignment vertical="center" wrapText="1"/>
    </xf>
    <xf numFmtId="3" fontId="66" fillId="0" borderId="18" xfId="90" applyNumberFormat="1" applyFont="1" applyFill="1" applyBorder="1" applyAlignment="1">
      <alignment vertical="center" wrapText="1"/>
    </xf>
    <xf numFmtId="0" fontId="68" fillId="0" borderId="34" xfId="92" applyFont="1" applyFill="1" applyBorder="1" applyAlignment="1">
      <alignment vertical="center" wrapText="1"/>
    </xf>
    <xf numFmtId="0" fontId="68" fillId="0" borderId="34" xfId="92" applyFont="1" applyFill="1" applyBorder="1" applyAlignment="1">
      <alignment horizontal="center" vertical="center" wrapText="1"/>
    </xf>
    <xf numFmtId="0" fontId="68" fillId="0" borderId="34" xfId="92" applyFont="1" applyFill="1" applyBorder="1" applyAlignment="1">
      <alignment horizontal="right" vertical="center" wrapText="1"/>
    </xf>
    <xf numFmtId="166" fontId="68" fillId="0" borderId="34" xfId="92" applyNumberFormat="1" applyFont="1" applyFill="1" applyBorder="1" applyAlignment="1">
      <alignment horizontal="right" vertical="center" wrapText="1"/>
    </xf>
    <xf numFmtId="0" fontId="68" fillId="0" borderId="34" xfId="94" applyFont="1" applyFill="1" applyBorder="1" applyAlignment="1">
      <alignment horizontal="left" vertical="center" wrapText="1"/>
    </xf>
    <xf numFmtId="0" fontId="68" fillId="0" borderId="34" xfId="94" applyFont="1" applyFill="1" applyBorder="1" applyAlignment="1">
      <alignment horizontal="center" vertical="center" wrapText="1"/>
    </xf>
    <xf numFmtId="1" fontId="68" fillId="0" borderId="34" xfId="94" applyNumberFormat="1" applyFont="1" applyFill="1" applyBorder="1" applyAlignment="1">
      <alignment horizontal="center" vertical="center" wrapText="1"/>
    </xf>
    <xf numFmtId="49" fontId="68" fillId="0" borderId="34" xfId="94" applyNumberFormat="1" applyFont="1" applyFill="1" applyBorder="1" applyAlignment="1">
      <alignment horizontal="center" vertical="center" wrapText="1"/>
    </xf>
    <xf numFmtId="166" fontId="68" fillId="0" borderId="34" xfId="94" applyNumberFormat="1" applyFont="1" applyFill="1" applyBorder="1" applyAlignment="1">
      <alignment horizontal="right" vertical="center" wrapText="1"/>
    </xf>
    <xf numFmtId="166" fontId="68" fillId="0" borderId="34" xfId="93" applyNumberFormat="1" applyFont="1" applyFill="1" applyBorder="1" applyAlignment="1">
      <alignment horizontal="center" vertical="center" wrapText="1"/>
    </xf>
    <xf numFmtId="166" fontId="68" fillId="0" borderId="34" xfId="94" applyNumberFormat="1" applyFont="1" applyFill="1" applyBorder="1" applyAlignment="1">
      <alignment horizontal="center" vertical="center" wrapText="1"/>
    </xf>
    <xf numFmtId="4" fontId="68" fillId="0" borderId="34" xfId="94" applyNumberFormat="1" applyFont="1" applyFill="1" applyBorder="1" applyAlignment="1">
      <alignment horizontal="center" vertical="center" wrapText="1"/>
    </xf>
    <xf numFmtId="14" fontId="68" fillId="0" borderId="34" xfId="94" applyNumberFormat="1" applyFont="1" applyFill="1" applyBorder="1" applyAlignment="1">
      <alignment horizontal="center" vertical="center" wrapText="1"/>
    </xf>
    <xf numFmtId="3" fontId="68" fillId="0" borderId="34" xfId="94" applyNumberFormat="1" applyFont="1" applyFill="1" applyBorder="1" applyAlignment="1">
      <alignment horizontal="center" vertical="center" wrapText="1"/>
    </xf>
    <xf numFmtId="4" fontId="68" fillId="0" borderId="35" xfId="94" applyNumberFormat="1" applyFont="1" applyFill="1" applyBorder="1" applyAlignment="1">
      <alignment horizontal="center" vertical="center" wrapText="1"/>
    </xf>
    <xf numFmtId="14" fontId="68" fillId="0" borderId="34" xfId="90" applyNumberFormat="1" applyFont="1" applyFill="1" applyBorder="1" applyAlignment="1">
      <alignment horizontal="left" vertical="center" wrapText="1"/>
    </xf>
    <xf numFmtId="0" fontId="68" fillId="0" borderId="34" xfId="0" applyFont="1" applyFill="1" applyBorder="1" applyAlignment="1">
      <alignment horizontal="left" vertical="center" wrapText="1"/>
    </xf>
    <xf numFmtId="0" fontId="68" fillId="0" borderId="34" xfId="0" applyFont="1" applyFill="1" applyBorder="1" applyAlignment="1">
      <alignment vertical="center" wrapText="1"/>
    </xf>
    <xf numFmtId="166" fontId="68" fillId="0" borderId="34" xfId="0" applyNumberFormat="1" applyFont="1" applyFill="1" applyBorder="1" applyAlignment="1">
      <alignment horizontal="center" vertical="center" wrapText="1"/>
    </xf>
    <xf numFmtId="4" fontId="68" fillId="0" borderId="34" xfId="0" applyNumberFormat="1" applyFont="1" applyFill="1" applyBorder="1" applyAlignment="1">
      <alignment horizontal="center" vertical="center" wrapText="1"/>
    </xf>
    <xf numFmtId="0" fontId="68" fillId="0" borderId="0" xfId="90" applyFont="1" applyFill="1" applyAlignment="1">
      <alignment horizontal="center" wrapText="1"/>
    </xf>
    <xf numFmtId="1" fontId="68" fillId="0" borderId="0" xfId="90" applyNumberFormat="1" applyFont="1" applyFill="1" applyAlignment="1">
      <alignment horizontal="center" vertical="center" wrapText="1"/>
    </xf>
    <xf numFmtId="49" fontId="68" fillId="0" borderId="0" xfId="90" applyNumberFormat="1" applyFont="1" applyFill="1" applyAlignment="1">
      <alignment horizontal="center" vertical="center" wrapText="1"/>
    </xf>
    <xf numFmtId="0" fontId="68" fillId="0" borderId="0" xfId="90" applyFont="1" applyFill="1" applyAlignment="1">
      <alignment horizontal="center" vertical="center" wrapText="1"/>
    </xf>
    <xf numFmtId="0" fontId="66" fillId="0" borderId="0" xfId="90" applyFont="1" applyFill="1" applyAlignment="1">
      <alignment horizontal="center" wrapText="1"/>
    </xf>
    <xf numFmtId="1" fontId="66" fillId="0" borderId="0" xfId="90" applyNumberFormat="1" applyFont="1" applyFill="1" applyAlignment="1">
      <alignment horizontal="center" vertical="center" wrapText="1"/>
    </xf>
    <xf numFmtId="49" fontId="66" fillId="0" borderId="0" xfId="90" applyNumberFormat="1" applyFont="1" applyFill="1" applyAlignment="1">
      <alignment horizontal="center" vertical="center" wrapText="1"/>
    </xf>
    <xf numFmtId="0" fontId="66" fillId="0" borderId="0" xfId="90" applyFont="1" applyFill="1" applyAlignment="1">
      <alignment horizontal="center" vertical="center" wrapText="1"/>
    </xf>
    <xf numFmtId="14" fontId="68" fillId="0" borderId="34" xfId="92" applyNumberFormat="1" applyFont="1" applyFill="1" applyBorder="1" applyAlignment="1">
      <alignment horizontal="center" vertical="center" wrapText="1"/>
    </xf>
    <xf numFmtId="0" fontId="68" fillId="0" borderId="38" xfId="90" applyFont="1" applyFill="1" applyBorder="1" applyAlignment="1">
      <alignment horizontal="center" vertical="center" wrapText="1"/>
    </xf>
    <xf numFmtId="0" fontId="68" fillId="0" borderId="38" xfId="90" applyFont="1" applyFill="1" applyBorder="1" applyAlignment="1">
      <alignment horizontal="left" vertical="center" wrapText="1"/>
    </xf>
    <xf numFmtId="0" fontId="68" fillId="0" borderId="38" xfId="90" applyFont="1" applyFill="1" applyBorder="1" applyAlignment="1">
      <alignment vertical="center" wrapText="1"/>
    </xf>
    <xf numFmtId="4" fontId="68" fillId="0" borderId="38" xfId="90" applyNumberFormat="1" applyFont="1" applyFill="1" applyBorder="1" applyAlignment="1">
      <alignment horizontal="left" vertical="center" wrapText="1"/>
    </xf>
    <xf numFmtId="1" fontId="68" fillId="0" borderId="38" xfId="90" applyNumberFormat="1" applyFont="1" applyFill="1" applyBorder="1" applyAlignment="1">
      <alignment horizontal="center" vertical="center" wrapText="1"/>
    </xf>
    <xf numFmtId="49" fontId="68" fillId="0" borderId="38" xfId="90" applyNumberFormat="1" applyFont="1" applyFill="1" applyBorder="1" applyAlignment="1">
      <alignment horizontal="center" vertical="center" wrapText="1"/>
    </xf>
    <xf numFmtId="166" fontId="68" fillId="0" borderId="38" xfId="90" applyNumberFormat="1" applyFont="1" applyFill="1" applyBorder="1" applyAlignment="1">
      <alignment horizontal="right" vertical="center" wrapText="1"/>
    </xf>
    <xf numFmtId="166" fontId="68" fillId="0" borderId="38" xfId="90" applyNumberFormat="1" applyFont="1" applyFill="1" applyBorder="1" applyAlignment="1">
      <alignment horizontal="center" vertical="center" wrapText="1"/>
    </xf>
    <xf numFmtId="4" fontId="68" fillId="0" borderId="38" xfId="90" applyNumberFormat="1" applyFont="1" applyFill="1" applyBorder="1" applyAlignment="1">
      <alignment horizontal="center" vertical="center" wrapText="1"/>
    </xf>
    <xf numFmtId="3" fontId="68" fillId="0" borderId="38" xfId="90" applyNumberFormat="1" applyFont="1" applyFill="1" applyBorder="1" applyAlignment="1">
      <alignment horizontal="center" vertical="center" wrapText="1"/>
    </xf>
    <xf numFmtId="14" fontId="68" fillId="0" borderId="38" xfId="90" applyNumberFormat="1" applyFont="1" applyFill="1" applyBorder="1" applyAlignment="1">
      <alignment horizontal="center" vertical="center" wrapText="1"/>
    </xf>
    <xf numFmtId="0" fontId="66" fillId="0" borderId="7" xfId="90" applyFont="1" applyFill="1" applyBorder="1" applyAlignment="1">
      <alignment horizontal="left" vertical="center" wrapText="1"/>
    </xf>
    <xf numFmtId="0" fontId="66" fillId="0" borderId="7" xfId="90" applyFont="1" applyFill="1" applyBorder="1" applyAlignment="1">
      <alignment horizontal="center" vertical="center" wrapText="1"/>
    </xf>
    <xf numFmtId="4" fontId="66" fillId="0" borderId="7" xfId="90" applyNumberFormat="1" applyFont="1" applyFill="1" applyBorder="1" applyAlignment="1">
      <alignment horizontal="left" vertical="center" wrapText="1"/>
    </xf>
    <xf numFmtId="1" fontId="66" fillId="0" borderId="7" xfId="90" applyNumberFormat="1" applyFont="1" applyFill="1" applyBorder="1" applyAlignment="1">
      <alignment horizontal="center" vertical="center" wrapText="1"/>
    </xf>
    <xf numFmtId="49" fontId="66" fillId="0" borderId="7" xfId="90" applyNumberFormat="1" applyFont="1" applyFill="1" applyBorder="1" applyAlignment="1">
      <alignment horizontal="center" vertical="center" wrapText="1"/>
    </xf>
    <xf numFmtId="166" fontId="66" fillId="0" borderId="7" xfId="90" applyNumberFormat="1" applyFont="1" applyFill="1" applyBorder="1" applyAlignment="1">
      <alignment horizontal="right" vertical="center" wrapText="1"/>
    </xf>
    <xf numFmtId="166" fontId="66" fillId="0" borderId="7" xfId="90" applyNumberFormat="1" applyFont="1" applyFill="1" applyBorder="1" applyAlignment="1">
      <alignment horizontal="center" vertical="center" wrapText="1"/>
    </xf>
    <xf numFmtId="3" fontId="66" fillId="0" borderId="7" xfId="90" applyNumberFormat="1" applyFont="1" applyFill="1" applyBorder="1" applyAlignment="1">
      <alignment horizontal="center" vertical="center" wrapText="1"/>
    </xf>
    <xf numFmtId="14" fontId="66" fillId="0" borderId="7" xfId="90" applyNumberFormat="1" applyFont="1" applyFill="1" applyBorder="1" applyAlignment="1">
      <alignment horizontal="center" vertical="center" wrapText="1"/>
    </xf>
    <xf numFmtId="0" fontId="6" fillId="0" borderId="0" xfId="90" applyFont="1" applyFill="1" applyAlignment="1">
      <alignment horizontal="left" vertical="center" wrapText="1"/>
    </xf>
    <xf numFmtId="4" fontId="6" fillId="0" borderId="0" xfId="90" applyNumberFormat="1" applyFont="1" applyFill="1" applyAlignment="1">
      <alignment horizontal="left" vertical="center" wrapText="1"/>
    </xf>
    <xf numFmtId="166" fontId="6" fillId="0" borderId="0" xfId="90" applyNumberFormat="1" applyFont="1" applyFill="1" applyAlignment="1">
      <alignment horizontal="right" vertical="center" wrapText="1"/>
    </xf>
    <xf numFmtId="166" fontId="6" fillId="0" borderId="0" xfId="90" applyNumberFormat="1" applyFont="1" applyFill="1" applyAlignment="1">
      <alignment horizontal="center" vertical="center" wrapText="1"/>
    </xf>
    <xf numFmtId="4" fontId="6" fillId="0" borderId="0" xfId="90" applyNumberFormat="1" applyFont="1" applyFill="1" applyAlignment="1">
      <alignment horizontal="center" vertical="center" wrapText="1"/>
    </xf>
    <xf numFmtId="3" fontId="6" fillId="0" borderId="0" xfId="90" applyNumberFormat="1" applyFont="1" applyFill="1" applyAlignment="1">
      <alignment horizontal="center" vertical="center" wrapText="1"/>
    </xf>
    <xf numFmtId="14" fontId="6" fillId="0" borderId="0" xfId="90" applyNumberFormat="1" applyFont="1" applyFill="1" applyAlignment="1">
      <alignment horizontal="center" vertical="center" wrapText="1"/>
    </xf>
    <xf numFmtId="166" fontId="3" fillId="0" borderId="0" xfId="90" applyNumberFormat="1" applyFont="1" applyFill="1" applyAlignment="1">
      <alignment horizontal="center" vertical="center" wrapText="1"/>
    </xf>
    <xf numFmtId="0" fontId="66" fillId="0" borderId="7" xfId="90" applyFont="1" applyFill="1" applyBorder="1" applyAlignment="1">
      <alignment horizontal="center" vertical="center" wrapText="1"/>
    </xf>
    <xf numFmtId="0" fontId="68" fillId="0" borderId="34" xfId="92" applyFont="1" applyFill="1" applyBorder="1" applyAlignment="1">
      <alignment horizontal="left" vertical="center" wrapText="1"/>
    </xf>
    <xf numFmtId="0" fontId="68" fillId="0" borderId="36" xfId="90" applyFont="1" applyFill="1" applyBorder="1" applyAlignment="1">
      <alignment horizontal="center" vertical="center" wrapText="1"/>
    </xf>
    <xf numFmtId="0" fontId="68" fillId="0" borderId="37" xfId="90" applyFont="1" applyFill="1" applyBorder="1" applyAlignment="1">
      <alignment horizontal="center" vertical="center" wrapText="1"/>
    </xf>
    <xf numFmtId="0" fontId="68" fillId="0" borderId="36" xfId="94" applyFont="1" applyFill="1" applyBorder="1" applyAlignment="1">
      <alignment horizontal="center" vertical="center" wrapText="1"/>
    </xf>
    <xf numFmtId="0" fontId="68" fillId="0" borderId="37" xfId="94" applyFont="1" applyFill="1" applyBorder="1" applyAlignment="1">
      <alignment horizontal="center" vertical="center" wrapText="1"/>
    </xf>
    <xf numFmtId="0" fontId="68" fillId="0" borderId="18" xfId="90" applyFont="1" applyFill="1" applyBorder="1" applyAlignment="1">
      <alignment horizontal="center" vertical="center" wrapText="1"/>
    </xf>
    <xf numFmtId="0" fontId="66" fillId="0" borderId="22" xfId="90" applyFont="1" applyFill="1" applyBorder="1" applyAlignment="1">
      <alignment horizontal="center" vertical="center" wrapText="1"/>
    </xf>
    <xf numFmtId="0" fontId="66" fillId="0" borderId="18" xfId="90" applyFont="1" applyFill="1" applyBorder="1" applyAlignment="1">
      <alignment horizontal="center" vertical="center" wrapText="1"/>
    </xf>
    <xf numFmtId="49" fontId="66" fillId="0" borderId="11" xfId="90" applyNumberFormat="1" applyFont="1" applyFill="1" applyBorder="1" applyAlignment="1">
      <alignment horizontal="center" vertical="center" wrapText="1"/>
    </xf>
    <xf numFmtId="49" fontId="66" fillId="0" borderId="4" xfId="90" applyNumberFormat="1" applyFont="1" applyFill="1" applyBorder="1" applyAlignment="1">
      <alignment horizontal="center" vertical="center" wrapText="1"/>
    </xf>
    <xf numFmtId="49" fontId="66" fillId="0" borderId="24" xfId="90" applyNumberFormat="1" applyFont="1" applyFill="1" applyBorder="1" applyAlignment="1">
      <alignment horizontal="center" vertical="center" wrapText="1"/>
    </xf>
    <xf numFmtId="1" fontId="66" fillId="0" borderId="7" xfId="90" applyNumberFormat="1" applyFont="1" applyFill="1" applyBorder="1" applyAlignment="1">
      <alignment horizontal="center" vertical="center" wrapText="1"/>
    </xf>
    <xf numFmtId="1" fontId="66" fillId="0" borderId="22" xfId="90" applyNumberFormat="1" applyFont="1" applyFill="1" applyBorder="1" applyAlignment="1">
      <alignment horizontal="center" vertical="center" wrapText="1"/>
    </xf>
    <xf numFmtId="1" fontId="66" fillId="0" borderId="18" xfId="90" applyNumberFormat="1" applyFont="1" applyFill="1" applyBorder="1" applyAlignment="1">
      <alignment horizontal="center" vertical="center" wrapText="1"/>
    </xf>
    <xf numFmtId="49" fontId="66" fillId="0" borderId="7" xfId="90" applyNumberFormat="1" applyFont="1" applyFill="1" applyBorder="1" applyAlignment="1">
      <alignment horizontal="center" vertical="center" wrapText="1"/>
    </xf>
    <xf numFmtId="49" fontId="66" fillId="0" borderId="22" xfId="90" applyNumberFormat="1" applyFont="1" applyFill="1" applyBorder="1" applyAlignment="1">
      <alignment horizontal="center" vertical="center" wrapText="1"/>
    </xf>
    <xf numFmtId="4" fontId="66" fillId="0" borderId="22" xfId="90" applyNumberFormat="1" applyFont="1" applyFill="1" applyBorder="1" applyAlignment="1">
      <alignment horizontal="center" vertical="center" wrapText="1"/>
    </xf>
    <xf numFmtId="4" fontId="66" fillId="0" borderId="18" xfId="90" applyNumberFormat="1" applyFont="1" applyFill="1" applyBorder="1" applyAlignment="1">
      <alignment horizontal="center" vertical="center" wrapText="1"/>
    </xf>
    <xf numFmtId="166" fontId="66" fillId="0" borderId="11" xfId="0" applyNumberFormat="1" applyFont="1" applyFill="1" applyBorder="1" applyAlignment="1">
      <alignment horizontal="center" vertical="center" wrapText="1"/>
    </xf>
    <xf numFmtId="166" fontId="66" fillId="0" borderId="4" xfId="0" applyNumberFormat="1" applyFont="1" applyFill="1" applyBorder="1" applyAlignment="1">
      <alignment horizontal="center" vertical="center" wrapText="1"/>
    </xf>
    <xf numFmtId="166" fontId="66" fillId="0" borderId="24" xfId="0" applyNumberFormat="1" applyFont="1" applyFill="1" applyBorder="1" applyAlignment="1">
      <alignment horizontal="center" vertical="center" wrapText="1"/>
    </xf>
    <xf numFmtId="166" fontId="66" fillId="0" borderId="22" xfId="0" applyNumberFormat="1" applyFont="1" applyFill="1" applyBorder="1" applyAlignment="1">
      <alignment horizontal="center" vertical="center" wrapText="1"/>
    </xf>
    <xf numFmtId="166" fontId="66" fillId="0" borderId="18" xfId="0" applyNumberFormat="1" applyFont="1" applyFill="1" applyBorder="1" applyAlignment="1">
      <alignment horizontal="center" vertical="center" wrapText="1"/>
    </xf>
    <xf numFmtId="0" fontId="7" fillId="0" borderId="0" xfId="90" applyFont="1" applyFill="1" applyAlignment="1">
      <alignment horizontal="center" vertical="center" wrapText="1"/>
    </xf>
    <xf numFmtId="0" fontId="6" fillId="0" borderId="0" xfId="90" applyFont="1" applyFill="1" applyAlignment="1">
      <alignment horizontal="left" vertical="center" wrapText="1"/>
    </xf>
    <xf numFmtId="0" fontId="7" fillId="0" borderId="30" xfId="90" applyFont="1" applyFill="1" applyBorder="1" applyAlignment="1">
      <alignment horizontal="center" vertical="center" wrapText="1"/>
    </xf>
    <xf numFmtId="49" fontId="66" fillId="0" borderId="11" xfId="0" applyNumberFormat="1" applyFont="1" applyFill="1" applyBorder="1" applyAlignment="1">
      <alignment horizontal="center" vertical="center" wrapText="1"/>
    </xf>
    <xf numFmtId="49" fontId="66" fillId="0" borderId="4" xfId="0" applyNumberFormat="1" applyFont="1" applyFill="1" applyBorder="1" applyAlignment="1">
      <alignment horizontal="center" vertical="center" wrapText="1"/>
    </xf>
    <xf numFmtId="49" fontId="66" fillId="0" borderId="24" xfId="0" applyNumberFormat="1" applyFont="1" applyFill="1" applyBorder="1" applyAlignment="1">
      <alignment horizontal="center" vertical="center" wrapText="1"/>
    </xf>
    <xf numFmtId="166" fontId="66" fillId="0" borderId="7" xfId="0" applyNumberFormat="1" applyFont="1" applyFill="1" applyBorder="1" applyAlignment="1">
      <alignment horizontal="center" vertical="center" wrapText="1"/>
    </xf>
    <xf numFmtId="166" fontId="66" fillId="0" borderId="7" xfId="90" applyNumberFormat="1" applyFont="1" applyFill="1" applyBorder="1" applyAlignment="1">
      <alignment horizontal="center" vertical="center" wrapText="1"/>
    </xf>
    <xf numFmtId="166" fontId="66" fillId="0" borderId="22" xfId="90" applyNumberFormat="1" applyFont="1" applyFill="1" applyBorder="1" applyAlignment="1">
      <alignment horizontal="center" vertical="center" wrapText="1"/>
    </xf>
    <xf numFmtId="0" fontId="66" fillId="0" borderId="22" xfId="0" applyFont="1" applyFill="1" applyBorder="1" applyAlignment="1">
      <alignment horizontal="center" vertical="center" wrapText="1"/>
    </xf>
    <xf numFmtId="0" fontId="66" fillId="0" borderId="18" xfId="0" applyFont="1" applyFill="1" applyBorder="1" applyAlignment="1">
      <alignment horizontal="center" vertical="center" wrapText="1"/>
    </xf>
    <xf numFmtId="3" fontId="66" fillId="0" borderId="22" xfId="0" applyNumberFormat="1" applyFont="1" applyFill="1" applyBorder="1" applyAlignment="1">
      <alignment horizontal="center" vertical="center" wrapText="1"/>
    </xf>
    <xf numFmtId="3" fontId="66" fillId="0" borderId="18" xfId="0" applyNumberFormat="1" applyFont="1" applyFill="1" applyBorder="1" applyAlignment="1">
      <alignment horizontal="center" vertical="center" wrapText="1"/>
    </xf>
    <xf numFmtId="4" fontId="66" fillId="0" borderId="26" xfId="90" applyNumberFormat="1" applyFont="1" applyFill="1" applyBorder="1" applyAlignment="1">
      <alignment horizontal="center" vertical="center" wrapText="1"/>
    </xf>
    <xf numFmtId="4" fontId="66" fillId="0" borderId="27" xfId="90" applyNumberFormat="1" applyFont="1" applyFill="1" applyBorder="1" applyAlignment="1">
      <alignment horizontal="center" vertical="center" wrapText="1"/>
    </xf>
    <xf numFmtId="4" fontId="66" fillId="0" borderId="28" xfId="90" applyNumberFormat="1" applyFont="1" applyFill="1" applyBorder="1" applyAlignment="1">
      <alignment horizontal="center" vertical="center" wrapText="1"/>
    </xf>
    <xf numFmtId="14" fontId="66" fillId="0" borderId="22" xfId="90" applyNumberFormat="1" applyFont="1" applyFill="1" applyBorder="1" applyAlignment="1">
      <alignment horizontal="center" vertical="center" wrapText="1"/>
    </xf>
    <xf numFmtId="14" fontId="66" fillId="0" borderId="18" xfId="90" applyNumberFormat="1" applyFont="1" applyFill="1" applyBorder="1" applyAlignment="1">
      <alignment horizontal="center" vertical="center" wrapText="1"/>
    </xf>
    <xf numFmtId="4" fontId="66" fillId="0" borderId="7" xfId="90" applyNumberFormat="1"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4" xfId="0" applyFont="1" applyFill="1" applyBorder="1" applyAlignment="1">
      <alignment horizontal="center" vertical="center" wrapText="1"/>
    </xf>
    <xf numFmtId="0" fontId="66" fillId="0" borderId="7" xfId="0" applyFont="1" applyFill="1" applyBorder="1" applyAlignment="1">
      <alignment horizontal="center" vertical="center" wrapText="1"/>
    </xf>
    <xf numFmtId="0" fontId="66" fillId="0" borderId="11" xfId="90" applyFont="1" applyFill="1" applyBorder="1" applyAlignment="1">
      <alignment horizontal="center" vertical="center" wrapText="1"/>
    </xf>
    <xf numFmtId="0" fontId="66" fillId="0" borderId="24" xfId="90" applyFont="1" applyFill="1" applyBorder="1" applyAlignment="1">
      <alignment horizontal="center" vertical="center" wrapText="1"/>
    </xf>
    <xf numFmtId="4" fontId="66" fillId="0" borderId="11" xfId="90" applyNumberFormat="1" applyFont="1" applyFill="1" applyBorder="1" applyAlignment="1">
      <alignment horizontal="center" vertical="center" wrapText="1"/>
    </xf>
    <xf numFmtId="4" fontId="66" fillId="0" borderId="4" xfId="90" applyNumberFormat="1" applyFont="1" applyFill="1" applyBorder="1" applyAlignment="1">
      <alignment horizontal="center" vertical="center" wrapText="1"/>
    </xf>
    <xf numFmtId="4" fontId="66" fillId="0" borderId="24" xfId="90" applyNumberFormat="1" applyFont="1" applyFill="1" applyBorder="1" applyAlignment="1">
      <alignment horizontal="center" vertical="center" wrapText="1"/>
    </xf>
    <xf numFmtId="0" fontId="66" fillId="0" borderId="7" xfId="90" applyFont="1" applyFill="1" applyBorder="1" applyAlignment="1">
      <alignment horizontal="center" wrapText="1"/>
    </xf>
    <xf numFmtId="0" fontId="66" fillId="0" borderId="21" xfId="90" applyFont="1" applyFill="1" applyBorder="1" applyAlignment="1">
      <alignment horizontal="center" vertical="center" wrapText="1"/>
    </xf>
    <xf numFmtId="0" fontId="66" fillId="0" borderId="26" xfId="90" applyFont="1" applyFill="1" applyBorder="1" applyAlignment="1">
      <alignment horizontal="center" vertical="center" wrapText="1"/>
    </xf>
    <xf numFmtId="4" fontId="66" fillId="0" borderId="22" xfId="0" applyNumberFormat="1" applyFont="1" applyFill="1" applyBorder="1" applyAlignment="1">
      <alignment horizontal="center" vertical="center" wrapText="1"/>
    </xf>
    <xf numFmtId="4" fontId="66" fillId="0" borderId="18" xfId="0" applyNumberFormat="1" applyFont="1" applyFill="1" applyBorder="1" applyAlignment="1">
      <alignment horizontal="center" vertical="center" wrapText="1"/>
    </xf>
    <xf numFmtId="1" fontId="66" fillId="0" borderId="7" xfId="0" applyNumberFormat="1" applyFont="1" applyFill="1" applyBorder="1" applyAlignment="1">
      <alignment horizontal="center" vertical="center" wrapText="1"/>
    </xf>
    <xf numFmtId="1" fontId="66" fillId="0" borderId="22" xfId="0" applyNumberFormat="1" applyFont="1" applyFill="1" applyBorder="1" applyAlignment="1">
      <alignment horizontal="center" vertical="center" wrapText="1"/>
    </xf>
    <xf numFmtId="0" fontId="66" fillId="0" borderId="26" xfId="0" applyFont="1" applyFill="1" applyBorder="1" applyAlignment="1">
      <alignment horizontal="center" vertical="center" wrapText="1"/>
    </xf>
    <xf numFmtId="0" fontId="66" fillId="0" borderId="21" xfId="0" applyFont="1" applyFill="1" applyBorder="1" applyAlignment="1">
      <alignment horizontal="center" vertical="center" wrapText="1"/>
    </xf>
    <xf numFmtId="4" fontId="66" fillId="0" borderId="21" xfId="90" applyNumberFormat="1" applyFont="1" applyFill="1" applyBorder="1" applyAlignment="1">
      <alignment horizontal="center" vertical="center" wrapText="1"/>
    </xf>
    <xf numFmtId="4" fontId="66" fillId="0" borderId="31" xfId="90" applyNumberFormat="1" applyFont="1" applyFill="1" applyBorder="1" applyAlignment="1">
      <alignment horizontal="center" vertical="center" wrapText="1"/>
    </xf>
    <xf numFmtId="4" fontId="66" fillId="0" borderId="30" xfId="90" applyNumberFormat="1" applyFont="1" applyFill="1" applyBorder="1" applyAlignment="1">
      <alignment horizontal="center" vertical="center" wrapText="1"/>
    </xf>
    <xf numFmtId="4" fontId="66" fillId="0" borderId="32" xfId="90" applyNumberFormat="1" applyFont="1" applyFill="1" applyBorder="1" applyAlignment="1">
      <alignment horizontal="center" vertical="center" wrapText="1"/>
    </xf>
    <xf numFmtId="14" fontId="66" fillId="0" borderId="7" xfId="90" applyNumberFormat="1" applyFont="1" applyFill="1" applyBorder="1" applyAlignment="1">
      <alignment horizontal="center" vertical="center" wrapText="1"/>
    </xf>
    <xf numFmtId="4" fontId="66" fillId="0" borderId="7" xfId="90" applyNumberFormat="1" applyFont="1" applyFill="1" applyBorder="1" applyAlignment="1">
      <alignment horizontal="center" vertical="center"/>
    </xf>
    <xf numFmtId="4" fontId="66" fillId="0" borderId="22" xfId="90" applyNumberFormat="1" applyFont="1" applyFill="1" applyBorder="1" applyAlignment="1">
      <alignment horizontal="center" vertical="center"/>
    </xf>
    <xf numFmtId="3" fontId="66" fillId="0" borderId="22" xfId="90" applyNumberFormat="1" applyFont="1" applyFill="1" applyBorder="1" applyAlignment="1">
      <alignment horizontal="center" vertical="center" wrapText="1"/>
    </xf>
    <xf numFmtId="3" fontId="66" fillId="0" borderId="18" xfId="90" applyNumberFormat="1" applyFont="1" applyFill="1" applyBorder="1" applyAlignment="1">
      <alignment horizontal="center" vertical="center" wrapText="1"/>
    </xf>
    <xf numFmtId="0" fontId="68" fillId="0" borderId="34" xfId="90" applyFont="1" applyFill="1" applyBorder="1" applyAlignment="1">
      <alignment horizontal="center" vertical="center" wrapText="1"/>
    </xf>
    <xf numFmtId="0" fontId="68" fillId="0" borderId="34" xfId="90" applyFont="1" applyFill="1" applyBorder="1" applyAlignment="1">
      <alignment vertical="center" wrapText="1"/>
    </xf>
    <xf numFmtId="4" fontId="2" fillId="0" borderId="7" xfId="0" applyNumberFormat="1" applyFont="1" applyFill="1" applyBorder="1" applyAlignment="1">
      <alignment horizontal="center" vertical="center" wrapText="1"/>
    </xf>
    <xf numFmtId="4" fontId="2" fillId="0" borderId="22"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xf>
    <xf numFmtId="4" fontId="2" fillId="0" borderId="22" xfId="0" applyNumberFormat="1" applyFont="1" applyFill="1" applyBorder="1" applyAlignment="1">
      <alignment horizontal="center" vertical="center"/>
    </xf>
    <xf numFmtId="4" fontId="5" fillId="0" borderId="11" xfId="0" applyNumberFormat="1" applyFont="1" applyFill="1" applyBorder="1" applyAlignment="1">
      <alignment horizontal="center"/>
    </xf>
    <xf numFmtId="4" fontId="5" fillId="0" borderId="4" xfId="0" applyNumberFormat="1" applyFont="1" applyFill="1" applyBorder="1" applyAlignment="1">
      <alignment horizontal="center"/>
    </xf>
    <xf numFmtId="4" fontId="5" fillId="0" borderId="24" xfId="0" applyNumberFormat="1" applyFont="1" applyFill="1" applyBorder="1" applyAlignment="1">
      <alignment horizontal="center"/>
    </xf>
    <xf numFmtId="0" fontId="5" fillId="0" borderId="22"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5" xfId="0"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4" fontId="5" fillId="0" borderId="25" xfId="0" applyNumberFormat="1" applyFont="1" applyFill="1" applyBorder="1" applyAlignment="1">
      <alignment horizontal="center" vertical="center" wrapText="1"/>
    </xf>
    <xf numFmtId="4" fontId="2" fillId="0" borderId="7" xfId="0" applyNumberFormat="1" applyFont="1" applyFill="1" applyBorder="1" applyAlignment="1">
      <alignment horizontal="center"/>
    </xf>
    <xf numFmtId="4" fontId="2" fillId="0" borderId="25" xfId="0" applyNumberFormat="1" applyFont="1" applyFill="1" applyBorder="1" applyAlignment="1">
      <alignment horizontal="center" vertical="center"/>
    </xf>
    <xf numFmtId="0" fontId="7" fillId="0" borderId="0" xfId="0" applyFont="1" applyFill="1" applyAlignment="1">
      <alignment horizontal="center"/>
    </xf>
    <xf numFmtId="0" fontId="5" fillId="0" borderId="7"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26" xfId="0" applyNumberFormat="1" applyFont="1" applyFill="1" applyBorder="1" applyAlignment="1">
      <alignment horizontal="center" vertical="center" wrapText="1"/>
    </xf>
    <xf numFmtId="4" fontId="5" fillId="0" borderId="27"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5" fillId="0" borderId="29" xfId="0" applyNumberFormat="1" applyFont="1" applyFill="1" applyBorder="1" applyAlignment="1">
      <alignment horizontal="center" vertical="center" wrapText="1"/>
    </xf>
  </cellXfs>
  <cellStyles count="135">
    <cellStyle name="??" xfId="1"/>
    <cellStyle name="?? [0.00]_PRODUCT DETAIL Q1" xfId="2"/>
    <cellStyle name="?? [0]" xfId="3"/>
    <cellStyle name="???? [0.00]_PRODUCT DETAIL Q1" xfId="4"/>
    <cellStyle name="????_PRODUCT DETAIL Q1" xfId="5"/>
    <cellStyle name="???_HOBONG" xfId="6"/>
    <cellStyle name="??_(????)??????" xfId="7"/>
    <cellStyle name="??_kc-elec system check list" xfId="8"/>
    <cellStyle name="’Ê‰Ý [0.00]_laroux" xfId="9"/>
    <cellStyle name="’Ê‰Ý_laroux" xfId="10"/>
    <cellStyle name="•W€_¯–ì" xfId="11"/>
    <cellStyle name="1" xfId="12"/>
    <cellStyle name="2" xfId="13"/>
    <cellStyle name="20% - Accent1" xfId="14" builtinId="30" customBuiltin="1"/>
    <cellStyle name="20% - Accent2" xfId="15" builtinId="34" customBuiltin="1"/>
    <cellStyle name="20% - Accent3" xfId="16" builtinId="38" customBuiltin="1"/>
    <cellStyle name="20% - Accent4" xfId="17" builtinId="42" customBuiltin="1"/>
    <cellStyle name="20% - Accent5" xfId="18" builtinId="46" customBuiltin="1"/>
    <cellStyle name="20% - Accent6" xfId="19" builtinId="50" customBuiltin="1"/>
    <cellStyle name="3" xfId="20"/>
    <cellStyle name="4" xfId="21"/>
    <cellStyle name="40% - Accent1" xfId="22" builtinId="31" customBuiltin="1"/>
    <cellStyle name="40% - Accent2" xfId="23" builtinId="35" customBuiltin="1"/>
    <cellStyle name="40% - Accent3" xfId="24" builtinId="39" customBuiltin="1"/>
    <cellStyle name="40% - Accent4" xfId="25" builtinId="43" customBuiltin="1"/>
    <cellStyle name="40% - Accent5" xfId="26" builtinId="47" customBuiltin="1"/>
    <cellStyle name="40% - Accent6" xfId="27" builtinId="51" customBuiltin="1"/>
    <cellStyle name="60% - Accent1" xfId="28" builtinId="32" customBuiltin="1"/>
    <cellStyle name="60% - Accent2" xfId="29" builtinId="36" customBuiltin="1"/>
    <cellStyle name="60% - Accent3" xfId="30" builtinId="40" customBuiltin="1"/>
    <cellStyle name="60% - Accent4" xfId="31" builtinId="44" customBuiltin="1"/>
    <cellStyle name="60% - Accent5" xfId="32" builtinId="48" customBuiltin="1"/>
    <cellStyle name="60% - Accent6" xfId="33" builtinId="52" customBuiltin="1"/>
    <cellStyle name="Accent1" xfId="34" builtinId="29" customBuiltin="1"/>
    <cellStyle name="Accent2" xfId="35" builtinId="33" customBuiltin="1"/>
    <cellStyle name="Accent3" xfId="36" builtinId="37" customBuiltin="1"/>
    <cellStyle name="Accent4" xfId="37" builtinId="41" customBuiltin="1"/>
    <cellStyle name="Accent5" xfId="38" builtinId="45" customBuiltin="1"/>
    <cellStyle name="Accent6" xfId="39" builtinId="49" customBuiltin="1"/>
    <cellStyle name="AeE­ [0]_INQUIRY ¿µ¾÷AßAø " xfId="40"/>
    <cellStyle name="AeE­_INQUIRY ¿µ¾÷AßAø" xfId="41"/>
    <cellStyle name="args.style" xfId="42"/>
    <cellStyle name="AÞ¸¶ [0]_INQUIRY ¿?¾÷AßAø " xfId="43"/>
    <cellStyle name="AÞ¸¶_INQUIRY ¿?¾÷AßAø " xfId="44"/>
    <cellStyle name="Bad" xfId="45" builtinId="27" customBuiltin="1"/>
    <cellStyle name="Body" xfId="46"/>
    <cellStyle name="C?AØ_¿?¾÷CoE² " xfId="47"/>
    <cellStyle name="C￥AØ_¿μ¾÷CoE² " xfId="48"/>
    <cellStyle name="Calc Currency (0)" xfId="49"/>
    <cellStyle name="Calculation" xfId="50" builtinId="22" customBuiltin="1"/>
    <cellStyle name="Check Cell" xfId="51" builtinId="23" customBuiltin="1"/>
    <cellStyle name="Comma  - Style1" xfId="52"/>
    <cellStyle name="Comma  - Style2" xfId="53"/>
    <cellStyle name="Comma  - Style3" xfId="54"/>
    <cellStyle name="Comma  - Style4" xfId="55"/>
    <cellStyle name="Comma  - Style5" xfId="56"/>
    <cellStyle name="Comma  - Style6" xfId="57"/>
    <cellStyle name="Comma  - Style7" xfId="58"/>
    <cellStyle name="Comma  - Style8" xfId="59"/>
    <cellStyle name="Comma 10" xfId="60"/>
    <cellStyle name="Comma0" xfId="61"/>
    <cellStyle name="Copied" xfId="62"/>
    <cellStyle name="Currency0" xfId="63"/>
    <cellStyle name="Date" xfId="64"/>
    <cellStyle name="Dezimal [0]_NEGS" xfId="65"/>
    <cellStyle name="Dezimal_NEGS" xfId="66"/>
    <cellStyle name="e" xfId="67"/>
    <cellStyle name="Entered" xfId="68"/>
    <cellStyle name="Euro" xfId="69"/>
    <cellStyle name="Explanatory Text" xfId="70" builtinId="53" customBuiltin="1"/>
    <cellStyle name="f" xfId="71"/>
    <cellStyle name="Fixed" xfId="72"/>
    <cellStyle name="Good" xfId="73" builtinId="26" customBuiltin="1"/>
    <cellStyle name="Grey" xfId="74"/>
    <cellStyle name="Head 1" xfId="75"/>
    <cellStyle name="Header1" xfId="76"/>
    <cellStyle name="Header2" xfId="77"/>
    <cellStyle name="Heading 1" xfId="78" builtinId="16" customBuiltin="1"/>
    <cellStyle name="Heading 2" xfId="79" builtinId="17" customBuiltin="1"/>
    <cellStyle name="Heading 3" xfId="80" builtinId="18" customBuiltin="1"/>
    <cellStyle name="Heading 4" xfId="81" builtinId="19" customBuiltin="1"/>
    <cellStyle name="HEADINGS" xfId="82"/>
    <cellStyle name="HEADINGSTOP" xfId="83"/>
    <cellStyle name="Input" xfId="84" builtinId="20" customBuiltin="1"/>
    <cellStyle name="Input [yellow]" xfId="85"/>
    <cellStyle name="Linked Cell" xfId="86" builtinId="24" customBuiltin="1"/>
    <cellStyle name="n" xfId="87"/>
    <cellStyle name="Neutral" xfId="88" builtinId="28" customBuiltin="1"/>
    <cellStyle name="Normal" xfId="0" builtinId="0"/>
    <cellStyle name="Normal - Style1" xfId="89"/>
    <cellStyle name="Normal 2" xfId="90"/>
    <cellStyle name="Normal 2 2" xfId="91"/>
    <cellStyle name="Normal 3" xfId="92"/>
    <cellStyle name="Normal 3 2" xfId="93"/>
    <cellStyle name="Normal 4" xfId="94"/>
    <cellStyle name="Normal 7" xfId="95"/>
    <cellStyle name="Note" xfId="96" builtinId="10" customBuiltin="1"/>
    <cellStyle name="Œ…‹æØ‚è [0.00]_laroux" xfId="97"/>
    <cellStyle name="Œ…‹æØ‚è_laroux" xfId="98"/>
    <cellStyle name="Output" xfId="99" builtinId="21" customBuiltin="1"/>
    <cellStyle name="per.style" xfId="100"/>
    <cellStyle name="Percent [2]" xfId="101"/>
    <cellStyle name="regstoresfromspecstores" xfId="102"/>
    <cellStyle name="RevList" xfId="103"/>
    <cellStyle name="SHADEDSTORES" xfId="104"/>
    <cellStyle name="specstores" xfId="105"/>
    <cellStyle name="Standard_NEGS" xfId="106"/>
    <cellStyle name="Subtotal" xfId="107"/>
    <cellStyle name="T" xfId="108"/>
    <cellStyle name="th" xfId="109"/>
    <cellStyle name="Title" xfId="110" builtinId="15" customBuiltin="1"/>
    <cellStyle name="Total" xfId="111" builtinId="25" customBuiltin="1"/>
    <cellStyle name="viet" xfId="112"/>
    <cellStyle name="viet2" xfId="113"/>
    <cellStyle name="Warning Text" xfId="114" builtinId="11" customBuiltin="1"/>
    <cellStyle name=" [0.00]_ Att. 1- Cover" xfId="115"/>
    <cellStyle name="_ Att. 1- Cover" xfId="116"/>
    <cellStyle name="?_ Att. 1- Cover" xfId="117"/>
    <cellStyle name="똿뗦먛귟 [0.00]_PRODUCT DETAIL Q1" xfId="118"/>
    <cellStyle name="똿뗦먛귟_PRODUCT DETAIL Q1" xfId="119"/>
    <cellStyle name="믅됞 [0.00]_PRODUCT DETAIL Q1" xfId="120"/>
    <cellStyle name="믅됞_PRODUCT DETAIL Q1" xfId="121"/>
    <cellStyle name="백분율_95" xfId="122"/>
    <cellStyle name="뷭?_BOOKSHIP" xfId="123"/>
    <cellStyle name="콤마 [0]_1202" xfId="124"/>
    <cellStyle name="콤마_1202" xfId="125"/>
    <cellStyle name="통화 [0]_1202" xfId="126"/>
    <cellStyle name="통화_1202" xfId="127"/>
    <cellStyle name="표준_(정보부문)월별인원계획" xfId="128"/>
    <cellStyle name="一般_00Q3902REV.1" xfId="129"/>
    <cellStyle name="千分位[0]_00Q3902REV.1" xfId="130"/>
    <cellStyle name="千分位_00Q3902REV.1" xfId="131"/>
    <cellStyle name="貨幣 [0]_00Q3902REV.1" xfId="132"/>
    <cellStyle name="貨幣[0]_BRE" xfId="133"/>
    <cellStyle name="貨幣_00Q3902REV.1" xfId="13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U50"/>
  <sheetViews>
    <sheetView tabSelected="1" topLeftCell="A2" zoomScale="70" zoomScaleNormal="70" workbookViewId="0">
      <pane xSplit="3" ySplit="7" topLeftCell="D9" activePane="bottomRight" state="frozen"/>
      <selection activeCell="A2" sqref="A2"/>
      <selection pane="topRight" activeCell="D2" sqref="D2"/>
      <selection pane="bottomLeft" activeCell="A9" sqref="A9"/>
      <selection pane="bottomRight" activeCell="AA51" sqref="AA51"/>
    </sheetView>
  </sheetViews>
  <sheetFormatPr defaultRowHeight="15.75"/>
  <cols>
    <col min="1" max="1" width="5.28515625" style="73" customWidth="1"/>
    <col min="2" max="2" width="66.28515625" style="199" hidden="1" customWidth="1"/>
    <col min="3" max="3" width="59.5703125" style="57" customWidth="1"/>
    <col min="4" max="4" width="27.5703125" style="57" customWidth="1"/>
    <col min="5" max="6" width="11.28515625" style="199" hidden="1" customWidth="1"/>
    <col min="7" max="7" width="12.5703125" style="73" hidden="1" customWidth="1"/>
    <col min="8" max="8" width="9.28515625" style="199" hidden="1" customWidth="1"/>
    <col min="9" max="9" width="13.140625" style="199" hidden="1" customWidth="1"/>
    <col min="10" max="10" width="14" style="73" hidden="1" customWidth="1"/>
    <col min="11" max="11" width="10.5703125" style="200" hidden="1" customWidth="1"/>
    <col min="12" max="12" width="10.5703125" style="71" hidden="1" customWidth="1"/>
    <col min="13" max="13" width="10.5703125" style="200" hidden="1" customWidth="1"/>
    <col min="14" max="14" width="7" style="71" hidden="1" customWidth="1"/>
    <col min="15" max="15" width="13.42578125" style="72" hidden="1" customWidth="1"/>
    <col min="16" max="16" width="5.5703125" style="71" customWidth="1"/>
    <col min="17" max="17" width="12" style="72" bestFit="1" customWidth="1"/>
    <col min="18" max="18" width="12.85546875" style="201" customWidth="1"/>
    <col min="19" max="19" width="15" style="201" hidden="1" customWidth="1"/>
    <col min="20" max="20" width="12.140625" style="201" hidden="1" customWidth="1"/>
    <col min="21" max="21" width="6.85546875" style="201" hidden="1" customWidth="1"/>
    <col min="22" max="22" width="10.28515625" style="201" hidden="1" customWidth="1"/>
    <col min="23" max="23" width="8.85546875" style="201" hidden="1" customWidth="1"/>
    <col min="24" max="24" width="9.28515625" style="201" hidden="1" customWidth="1"/>
    <col min="25" max="25" width="10" style="201" hidden="1" customWidth="1"/>
    <col min="26" max="26" width="8.28515625" style="201" hidden="1" customWidth="1"/>
    <col min="27" max="27" width="9.28515625" style="202" customWidth="1"/>
    <col min="28" max="28" width="10.7109375" style="202" customWidth="1"/>
    <col min="29" max="32" width="8.28515625" style="202" customWidth="1"/>
    <col min="33" max="33" width="9.7109375" style="202" hidden="1" customWidth="1"/>
    <col min="34" max="34" width="11.5703125" style="202" hidden="1" customWidth="1"/>
    <col min="35" max="35" width="7" style="203" hidden="1" customWidth="1"/>
    <col min="36" max="37" width="11.28515625" style="203" hidden="1" customWidth="1"/>
    <col min="38" max="38" width="10.5703125" style="203" hidden="1" customWidth="1"/>
    <col min="39" max="39" width="10.7109375" style="203" hidden="1" customWidth="1"/>
    <col min="40" max="40" width="12.140625" style="203" hidden="1" customWidth="1"/>
    <col min="41" max="41" width="7.42578125" style="71" hidden="1" customWidth="1"/>
    <col min="42" max="42" width="11.7109375" style="203" hidden="1" customWidth="1"/>
    <col min="43" max="43" width="10.85546875" style="203" hidden="1" customWidth="1"/>
    <col min="44" max="44" width="8.5703125" style="203" hidden="1" customWidth="1"/>
    <col min="45" max="45" width="18.140625" style="204" hidden="1" customWidth="1"/>
    <col min="46" max="46" width="16.5703125" style="203" hidden="1" customWidth="1"/>
    <col min="47" max="47" width="9.85546875" style="203" customWidth="1"/>
    <col min="48" max="48" width="11.140625" style="203" customWidth="1"/>
    <col min="49" max="49" width="10.7109375" style="203" hidden="1" customWidth="1"/>
    <col min="50" max="50" width="12.140625" style="203" customWidth="1"/>
    <col min="51" max="51" width="10.85546875" style="203" hidden="1" customWidth="1"/>
    <col min="52" max="55" width="10.85546875" style="203" customWidth="1"/>
    <col min="56" max="56" width="11.5703125" style="203" hidden="1" customWidth="1"/>
    <col min="57" max="57" width="14" style="203" hidden="1" customWidth="1"/>
    <col min="58" max="58" width="12.85546875" style="203" hidden="1" customWidth="1"/>
    <col min="59" max="60" width="14" style="203" hidden="1" customWidth="1"/>
    <col min="61" max="61" width="7.85546875" style="71" hidden="1" customWidth="1"/>
    <col min="62" max="62" width="12.42578125" style="205" hidden="1" customWidth="1"/>
    <col min="63" max="63" width="14" style="203" hidden="1" customWidth="1"/>
    <col min="64" max="64" width="14" style="205" hidden="1" customWidth="1"/>
    <col min="65" max="65" width="16.42578125" style="205" hidden="1" customWidth="1"/>
    <col min="66" max="66" width="7.140625" style="71" hidden="1" customWidth="1"/>
    <col min="67" max="67" width="12.7109375" style="205" hidden="1" customWidth="1"/>
    <col min="68" max="74" width="16.28515625" style="203" hidden="1" customWidth="1"/>
    <col min="75" max="75" width="14.140625" style="203" hidden="1" customWidth="1"/>
    <col min="76" max="76" width="14.28515625" style="203" hidden="1" customWidth="1"/>
    <col min="77" max="89" width="12.85546875" style="203" hidden="1" customWidth="1"/>
    <col min="90" max="90" width="14.28515625" style="203" hidden="1" customWidth="1"/>
    <col min="91" max="105" width="12.85546875" style="203" hidden="1" customWidth="1"/>
    <col min="106" max="119" width="14.28515625" style="203" hidden="1" customWidth="1"/>
    <col min="120" max="125" width="13.140625" style="203" hidden="1" customWidth="1"/>
    <col min="126" max="128" width="13.28515625" style="203" hidden="1" customWidth="1"/>
    <col min="129" max="129" width="13.140625" style="203" hidden="1" customWidth="1"/>
    <col min="130" max="130" width="12.28515625" style="203" hidden="1" customWidth="1"/>
    <col min="131" max="131" width="15.140625" style="203" hidden="1" customWidth="1"/>
    <col min="132" max="133" width="11.5703125" style="203" hidden="1" customWidth="1"/>
    <col min="134" max="134" width="13" style="203" hidden="1" customWidth="1"/>
    <col min="135" max="135" width="14.140625" style="203" hidden="1" customWidth="1"/>
    <col min="136" max="136" width="12.85546875" style="203" hidden="1" customWidth="1"/>
    <col min="137" max="138" width="11.28515625" style="203" hidden="1" customWidth="1"/>
    <col min="139" max="139" width="12.5703125" style="203" hidden="1" customWidth="1"/>
    <col min="140" max="140" width="11.28515625" style="203" hidden="1" customWidth="1"/>
    <col min="141" max="141" width="12.28515625" style="203" hidden="1" customWidth="1"/>
    <col min="142" max="142" width="13.28515625" style="203" hidden="1" customWidth="1"/>
    <col min="143" max="143" width="11.28515625" style="203" hidden="1" customWidth="1"/>
    <col min="144" max="144" width="11.5703125" style="203" hidden="1" customWidth="1"/>
    <col min="145" max="145" width="11.85546875" style="203" hidden="1" customWidth="1"/>
    <col min="146" max="146" width="11.5703125" style="203" hidden="1" customWidth="1"/>
    <col min="147" max="147" width="10.5703125" style="203" hidden="1" customWidth="1"/>
    <col min="148" max="150" width="13.140625" style="203" hidden="1" customWidth="1"/>
    <col min="151" max="151" width="13.140625" style="204" hidden="1" customWidth="1"/>
    <col min="152" max="152" width="13.140625" style="203" hidden="1" customWidth="1"/>
    <col min="153" max="153" width="13.140625" style="204" hidden="1" customWidth="1"/>
    <col min="154" max="154" width="11.5703125" style="203" hidden="1" customWidth="1"/>
    <col min="155" max="162" width="11.28515625" style="203" hidden="1" customWidth="1"/>
    <col min="163" max="163" width="11.85546875" style="203" hidden="1" customWidth="1"/>
    <col min="164" max="164" width="13.140625" style="203" hidden="1" customWidth="1"/>
    <col min="165" max="165" width="11.28515625" style="203" hidden="1" customWidth="1"/>
    <col min="166" max="166" width="15.28515625" style="203" hidden="1" customWidth="1"/>
    <col min="167" max="167" width="12.7109375" style="73" hidden="1" customWidth="1"/>
    <col min="168" max="168" width="9" style="73" hidden="1" customWidth="1"/>
    <col min="169" max="169" width="8.7109375" style="73" bestFit="1" customWidth="1"/>
    <col min="170" max="170" width="58.42578125" style="57" hidden="1" customWidth="1"/>
    <col min="171" max="171" width="14.28515625" style="57" hidden="1" customWidth="1"/>
    <col min="172" max="172" width="16.42578125" style="70" hidden="1" customWidth="1"/>
    <col min="173" max="173" width="17" style="71" hidden="1" customWidth="1"/>
    <col min="174" max="175" width="11.42578125" style="57" hidden="1" customWidth="1"/>
    <col min="176" max="176" width="11.42578125" style="72" hidden="1" customWidth="1"/>
    <col min="177" max="177" width="11.42578125" style="73" hidden="1" customWidth="1"/>
    <col min="178" max="178" width="19.7109375" style="73" hidden="1" customWidth="1"/>
    <col min="179" max="179" width="11.42578125" style="73" hidden="1" customWidth="1"/>
    <col min="180" max="180" width="15.42578125" style="73" hidden="1" customWidth="1"/>
    <col min="181" max="181" width="16.5703125" style="73" hidden="1" customWidth="1"/>
    <col min="182" max="182" width="18.5703125" style="73" hidden="1" customWidth="1"/>
    <col min="183" max="183" width="16.7109375" style="73" hidden="1" customWidth="1"/>
    <col min="184" max="186" width="18.5703125" style="73" hidden="1" customWidth="1"/>
    <col min="187" max="187" width="9.42578125" style="73" hidden="1" customWidth="1"/>
    <col min="188" max="191" width="18.5703125" style="73" hidden="1" customWidth="1"/>
    <col min="192" max="192" width="16.42578125" style="73" hidden="1" customWidth="1"/>
    <col min="193" max="196" width="16.5703125" style="73" hidden="1" customWidth="1"/>
    <col min="197" max="197" width="8.5703125" style="57" hidden="1" customWidth="1"/>
    <col min="198" max="199" width="13.42578125" style="73" hidden="1" customWidth="1"/>
    <col min="200" max="200" width="13.42578125" style="72" hidden="1" customWidth="1"/>
    <col min="201" max="202" width="11.42578125" style="57" hidden="1" customWidth="1"/>
    <col min="203" max="203" width="17.85546875" style="69" hidden="1" customWidth="1"/>
    <col min="204" max="204" width="22.140625" style="69" hidden="1" customWidth="1"/>
    <col min="205" max="205" width="27.5703125" style="69" hidden="1" customWidth="1"/>
    <col min="206" max="206" width="11.28515625" style="69" hidden="1" customWidth="1"/>
    <col min="207" max="207" width="19.28515625" style="69" hidden="1" customWidth="1"/>
    <col min="208" max="208" width="18.85546875" style="69" hidden="1" customWidth="1"/>
    <col min="209" max="209" width="19.28515625" style="69" hidden="1" customWidth="1"/>
    <col min="210" max="210" width="18.85546875" style="69" hidden="1" customWidth="1"/>
    <col min="211" max="211" width="16.42578125" style="69" hidden="1" customWidth="1"/>
    <col min="212" max="212" width="14.85546875" style="69" hidden="1" customWidth="1"/>
    <col min="213" max="229" width="11.42578125" style="69" customWidth="1"/>
    <col min="230" max="16384" width="9.140625" style="57"/>
  </cols>
  <sheetData>
    <row r="1" spans="1:229" ht="30" hidden="1" customHeight="1">
      <c r="A1" s="231" t="s">
        <v>321</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1"/>
      <c r="EH1" s="231"/>
      <c r="EI1" s="231"/>
      <c r="EJ1" s="231"/>
      <c r="EK1" s="231"/>
      <c r="EL1" s="231"/>
      <c r="EM1" s="231"/>
      <c r="EN1" s="231"/>
      <c r="EO1" s="231"/>
      <c r="EP1" s="231"/>
      <c r="EQ1" s="231"/>
      <c r="ER1" s="231"/>
      <c r="ES1" s="231"/>
      <c r="ET1" s="231"/>
      <c r="EU1" s="231"/>
      <c r="EV1" s="231"/>
      <c r="EW1" s="231"/>
      <c r="EX1" s="231"/>
      <c r="EY1" s="231"/>
      <c r="EZ1" s="231"/>
      <c r="FA1" s="231"/>
      <c r="FB1" s="231"/>
      <c r="FC1" s="231"/>
      <c r="FD1" s="231"/>
      <c r="FE1" s="231"/>
      <c r="FF1" s="231"/>
      <c r="FG1" s="231"/>
      <c r="FH1" s="231"/>
      <c r="FI1" s="231"/>
      <c r="FJ1" s="231"/>
      <c r="FK1" s="231"/>
      <c r="FL1" s="231"/>
      <c r="FM1" s="231"/>
      <c r="FN1" s="231"/>
      <c r="FO1" s="58"/>
      <c r="FP1" s="58"/>
      <c r="FQ1" s="65"/>
      <c r="FR1" s="66"/>
      <c r="FS1" s="66"/>
      <c r="FT1" s="66"/>
      <c r="FU1" s="66"/>
      <c r="FV1" s="66"/>
      <c r="FW1" s="66"/>
      <c r="FX1" s="66"/>
      <c r="FY1" s="66"/>
      <c r="FZ1" s="66"/>
      <c r="GA1" s="66"/>
      <c r="GB1" s="66"/>
      <c r="GC1" s="66"/>
      <c r="GD1" s="66"/>
      <c r="GE1" s="66"/>
      <c r="GF1" s="66"/>
      <c r="GG1" s="66"/>
      <c r="GH1" s="66"/>
      <c r="GI1" s="66"/>
      <c r="GJ1" s="66"/>
      <c r="GK1" s="66"/>
      <c r="GL1" s="66"/>
      <c r="GM1" s="66"/>
      <c r="GN1" s="66"/>
      <c r="GO1" s="66"/>
      <c r="GP1" s="67"/>
      <c r="GQ1" s="67"/>
      <c r="GR1" s="68"/>
    </row>
    <row r="2" spans="1:229" ht="18.75">
      <c r="A2" s="232"/>
      <c r="B2" s="232"/>
      <c r="E2" s="58"/>
      <c r="F2" s="58"/>
      <c r="G2" s="58"/>
      <c r="H2" s="58"/>
      <c r="I2" s="58"/>
      <c r="J2" s="58"/>
      <c r="K2" s="58"/>
      <c r="L2" s="59"/>
      <c r="M2" s="58"/>
      <c r="N2" s="58"/>
      <c r="O2" s="58"/>
      <c r="P2" s="58"/>
      <c r="Q2" s="58"/>
      <c r="R2" s="60"/>
      <c r="S2" s="61"/>
      <c r="T2" s="61"/>
      <c r="U2" s="61"/>
      <c r="V2" s="61"/>
      <c r="W2" s="61"/>
      <c r="X2" s="61"/>
      <c r="Y2" s="61"/>
      <c r="Z2" s="61"/>
      <c r="AA2" s="61"/>
      <c r="AB2" s="61"/>
      <c r="AC2" s="61"/>
      <c r="AD2" s="61"/>
      <c r="AE2" s="61"/>
      <c r="AF2" s="61"/>
      <c r="AG2" s="61"/>
      <c r="AH2" s="61"/>
      <c r="AI2" s="58"/>
      <c r="AJ2" s="58"/>
      <c r="AK2" s="58"/>
      <c r="AL2" s="62"/>
      <c r="AM2" s="58"/>
      <c r="AN2" s="58"/>
      <c r="AO2" s="59"/>
      <c r="AP2" s="58"/>
      <c r="AQ2" s="58"/>
      <c r="AR2" s="58"/>
      <c r="AS2" s="63"/>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64"/>
      <c r="FQ2" s="65"/>
      <c r="FR2" s="66"/>
      <c r="FS2" s="66"/>
      <c r="FT2" s="66"/>
      <c r="FU2" s="66"/>
      <c r="FV2" s="66"/>
      <c r="FW2" s="66"/>
      <c r="FX2" s="66"/>
      <c r="FY2" s="66"/>
      <c r="FZ2" s="66"/>
      <c r="GA2" s="66"/>
      <c r="GB2" s="66"/>
      <c r="GC2" s="66"/>
      <c r="GD2" s="66"/>
      <c r="GE2" s="66"/>
      <c r="GF2" s="66"/>
      <c r="GG2" s="66"/>
      <c r="GH2" s="66"/>
      <c r="GI2" s="66"/>
      <c r="GJ2" s="66"/>
      <c r="GK2" s="66"/>
      <c r="GL2" s="66"/>
      <c r="GM2" s="66"/>
      <c r="GN2" s="66"/>
      <c r="GO2" s="66"/>
      <c r="GP2" s="67"/>
      <c r="GQ2" s="67"/>
      <c r="GR2" s="68"/>
    </row>
    <row r="3" spans="1:229" ht="18.75" customHeight="1">
      <c r="A3" s="231" t="s">
        <v>9</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row>
    <row r="4" spans="1:229" ht="16.5" customHeight="1">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row>
    <row r="5" spans="1:229" s="77" customFormat="1" ht="43.5" customHeight="1">
      <c r="A5" s="207" t="s">
        <v>60</v>
      </c>
      <c r="B5" s="214" t="s">
        <v>377</v>
      </c>
      <c r="C5" s="214" t="s">
        <v>419</v>
      </c>
      <c r="D5" s="214" t="s">
        <v>19</v>
      </c>
      <c r="E5" s="74"/>
      <c r="F5" s="214" t="s">
        <v>411</v>
      </c>
      <c r="G5" s="74"/>
      <c r="H5" s="216" t="s">
        <v>219</v>
      </c>
      <c r="I5" s="217"/>
      <c r="J5" s="217"/>
      <c r="K5" s="218"/>
      <c r="L5" s="216" t="s">
        <v>457</v>
      </c>
      <c r="M5" s="218"/>
      <c r="N5" s="219" t="s">
        <v>20</v>
      </c>
      <c r="O5" s="222" t="s">
        <v>53</v>
      </c>
      <c r="P5" s="222" t="s">
        <v>378</v>
      </c>
      <c r="Q5" s="222"/>
      <c r="R5" s="238" t="s">
        <v>376</v>
      </c>
      <c r="S5" s="238" t="s">
        <v>58</v>
      </c>
      <c r="T5" s="226" t="s">
        <v>61</v>
      </c>
      <c r="U5" s="227"/>
      <c r="V5" s="227"/>
      <c r="W5" s="227"/>
      <c r="X5" s="227"/>
      <c r="Y5" s="227"/>
      <c r="Z5" s="228"/>
      <c r="AA5" s="237" t="s">
        <v>391</v>
      </c>
      <c r="AB5" s="237" t="s">
        <v>392</v>
      </c>
      <c r="AC5" s="229" t="s">
        <v>393</v>
      </c>
      <c r="AD5" s="237" t="s">
        <v>394</v>
      </c>
      <c r="AE5" s="237"/>
      <c r="AF5" s="237"/>
      <c r="AG5" s="226" t="s">
        <v>387</v>
      </c>
      <c r="AH5" s="228"/>
      <c r="AI5" s="234" t="s">
        <v>362</v>
      </c>
      <c r="AJ5" s="235"/>
      <c r="AK5" s="235"/>
      <c r="AL5" s="235"/>
      <c r="AM5" s="235"/>
      <c r="AN5" s="236"/>
      <c r="AO5" s="250" t="s">
        <v>371</v>
      </c>
      <c r="AP5" s="251"/>
      <c r="AQ5" s="251"/>
      <c r="AR5" s="251"/>
      <c r="AS5" s="251"/>
      <c r="AT5" s="251"/>
      <c r="AU5" s="251"/>
      <c r="AV5" s="251"/>
      <c r="AW5" s="251"/>
      <c r="AX5" s="252" t="s">
        <v>398</v>
      </c>
      <c r="AY5" s="240" t="s">
        <v>373</v>
      </c>
      <c r="AZ5" s="240" t="s">
        <v>399</v>
      </c>
      <c r="BA5" s="240" t="s">
        <v>400</v>
      </c>
      <c r="BB5" s="240" t="s">
        <v>401</v>
      </c>
      <c r="BC5" s="240" t="s">
        <v>402</v>
      </c>
      <c r="BD5" s="252" t="s">
        <v>388</v>
      </c>
      <c r="BE5" s="75"/>
      <c r="BF5" s="244" t="s">
        <v>220</v>
      </c>
      <c r="BG5" s="245"/>
      <c r="BH5" s="246"/>
      <c r="BI5" s="255" t="s">
        <v>210</v>
      </c>
      <c r="BJ5" s="256"/>
      <c r="BK5" s="256"/>
      <c r="BL5" s="256"/>
      <c r="BM5" s="256"/>
      <c r="BN5" s="256"/>
      <c r="BO5" s="257"/>
      <c r="BP5" s="76"/>
      <c r="BQ5" s="76"/>
      <c r="BR5" s="76"/>
      <c r="BS5" s="76"/>
      <c r="BT5" s="249" t="s">
        <v>306</v>
      </c>
      <c r="BU5" s="249"/>
      <c r="BV5" s="244" t="s">
        <v>61</v>
      </c>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c r="DM5" s="245"/>
      <c r="DN5" s="245"/>
      <c r="DO5" s="245"/>
      <c r="DP5" s="246"/>
      <c r="DQ5" s="244" t="s">
        <v>221</v>
      </c>
      <c r="DR5" s="245"/>
      <c r="DS5" s="246"/>
      <c r="DT5" s="244" t="s">
        <v>62</v>
      </c>
      <c r="DU5" s="245"/>
      <c r="DV5" s="245"/>
      <c r="DW5" s="245"/>
      <c r="DX5" s="245"/>
      <c r="DY5" s="245"/>
      <c r="DZ5" s="245"/>
      <c r="EA5" s="245"/>
      <c r="EB5" s="245"/>
      <c r="EC5" s="245"/>
      <c r="ED5" s="245"/>
      <c r="EE5" s="245"/>
      <c r="EF5" s="245"/>
      <c r="EG5" s="245"/>
      <c r="EH5" s="245"/>
      <c r="EI5" s="245"/>
      <c r="EJ5" s="245"/>
      <c r="EK5" s="245"/>
      <c r="EL5" s="245"/>
      <c r="EM5" s="245"/>
      <c r="EN5" s="245"/>
      <c r="EO5" s="245"/>
      <c r="EP5" s="245"/>
      <c r="EQ5" s="245"/>
      <c r="ER5" s="245"/>
      <c r="ES5" s="245"/>
      <c r="ET5" s="245"/>
      <c r="EU5" s="245"/>
      <c r="EV5" s="245"/>
      <c r="EW5" s="245"/>
      <c r="EX5" s="245"/>
      <c r="EY5" s="245"/>
      <c r="EZ5" s="245"/>
      <c r="FA5" s="245"/>
      <c r="FB5" s="245"/>
      <c r="FC5" s="245"/>
      <c r="FD5" s="245"/>
      <c r="FE5" s="245"/>
      <c r="FF5" s="245"/>
      <c r="FG5" s="245"/>
      <c r="FH5" s="245"/>
      <c r="FI5" s="245"/>
      <c r="FJ5" s="246"/>
      <c r="FK5" s="253" t="s">
        <v>390</v>
      </c>
      <c r="FL5" s="254"/>
      <c r="FM5" s="207" t="s">
        <v>125</v>
      </c>
      <c r="FN5" s="207" t="s">
        <v>125</v>
      </c>
      <c r="FO5" s="207" t="s">
        <v>213</v>
      </c>
      <c r="FP5" s="258"/>
      <c r="FQ5" s="220" t="s">
        <v>222</v>
      </c>
      <c r="FT5" s="222" t="s">
        <v>223</v>
      </c>
      <c r="FU5" s="207" t="s">
        <v>309</v>
      </c>
      <c r="FV5" s="207" t="s">
        <v>224</v>
      </c>
      <c r="FW5" s="207" t="s">
        <v>225</v>
      </c>
      <c r="FX5" s="214" t="s">
        <v>226</v>
      </c>
      <c r="FY5" s="214" t="s">
        <v>227</v>
      </c>
      <c r="FZ5" s="214" t="s">
        <v>228</v>
      </c>
      <c r="GA5" s="214" t="s">
        <v>229</v>
      </c>
      <c r="GB5" s="214" t="s">
        <v>230</v>
      </c>
      <c r="GC5" s="214" t="s">
        <v>231</v>
      </c>
      <c r="GD5" s="214" t="s">
        <v>232</v>
      </c>
      <c r="GE5" s="214" t="s">
        <v>233</v>
      </c>
      <c r="GF5" s="214" t="s">
        <v>234</v>
      </c>
      <c r="GG5" s="214" t="s">
        <v>235</v>
      </c>
      <c r="GH5" s="214" t="s">
        <v>236</v>
      </c>
      <c r="GI5" s="214" t="s">
        <v>237</v>
      </c>
      <c r="GJ5" s="207" t="s">
        <v>238</v>
      </c>
      <c r="GK5" s="207" t="s">
        <v>239</v>
      </c>
      <c r="GL5" s="207" t="s">
        <v>240</v>
      </c>
      <c r="GM5" s="207" t="s">
        <v>241</v>
      </c>
      <c r="GN5" s="207" t="s">
        <v>242</v>
      </c>
      <c r="GP5" s="207" t="s">
        <v>243</v>
      </c>
      <c r="GQ5" s="214" t="s">
        <v>244</v>
      </c>
      <c r="GR5" s="222" t="s">
        <v>245</v>
      </c>
      <c r="GT5" s="253" t="s">
        <v>246</v>
      </c>
      <c r="GU5" s="78"/>
      <c r="GV5" s="207" t="s">
        <v>247</v>
      </c>
      <c r="GW5" s="207" t="s">
        <v>248</v>
      </c>
      <c r="GX5" s="207"/>
      <c r="GY5" s="214" t="s">
        <v>214</v>
      </c>
      <c r="GZ5" s="214" t="s">
        <v>322</v>
      </c>
      <c r="HA5" s="214" t="s">
        <v>215</v>
      </c>
      <c r="HB5" s="214" t="s">
        <v>217</v>
      </c>
      <c r="HC5" s="214" t="s">
        <v>125</v>
      </c>
      <c r="HD5" s="259" t="s">
        <v>311</v>
      </c>
      <c r="HE5" s="79"/>
      <c r="HF5" s="79"/>
      <c r="HG5" s="79"/>
      <c r="HH5" s="79"/>
      <c r="HI5" s="79"/>
      <c r="HJ5" s="79"/>
      <c r="HK5" s="79"/>
      <c r="HL5" s="79"/>
      <c r="HM5" s="79"/>
      <c r="HN5" s="79"/>
      <c r="HO5" s="79"/>
      <c r="HP5" s="79"/>
      <c r="HQ5" s="79"/>
      <c r="HR5" s="79"/>
      <c r="HS5" s="79"/>
      <c r="HT5" s="79"/>
      <c r="HU5" s="79"/>
    </row>
    <row r="6" spans="1:229" s="77" customFormat="1" ht="27.75" customHeight="1">
      <c r="A6" s="207"/>
      <c r="B6" s="215"/>
      <c r="C6" s="215"/>
      <c r="D6" s="215"/>
      <c r="E6" s="80"/>
      <c r="F6" s="215"/>
      <c r="G6" s="80"/>
      <c r="H6" s="219" t="s">
        <v>211</v>
      </c>
      <c r="I6" s="220" t="s">
        <v>249</v>
      </c>
      <c r="J6" s="222" t="s">
        <v>124</v>
      </c>
      <c r="K6" s="224" t="s">
        <v>250</v>
      </c>
      <c r="L6" s="219" t="s">
        <v>211</v>
      </c>
      <c r="M6" s="222" t="s">
        <v>124</v>
      </c>
      <c r="N6" s="219"/>
      <c r="O6" s="222"/>
      <c r="P6" s="219" t="s">
        <v>211</v>
      </c>
      <c r="Q6" s="222" t="s">
        <v>124</v>
      </c>
      <c r="R6" s="238"/>
      <c r="S6" s="238"/>
      <c r="T6" s="229" t="s">
        <v>363</v>
      </c>
      <c r="U6" s="229" t="s">
        <v>66</v>
      </c>
      <c r="V6" s="229" t="s">
        <v>364</v>
      </c>
      <c r="W6" s="229" t="s">
        <v>57</v>
      </c>
      <c r="X6" s="229" t="s">
        <v>365</v>
      </c>
      <c r="Y6" s="229" t="s">
        <v>366</v>
      </c>
      <c r="Z6" s="229" t="s">
        <v>367</v>
      </c>
      <c r="AA6" s="237"/>
      <c r="AB6" s="237"/>
      <c r="AC6" s="230"/>
      <c r="AD6" s="237" t="s">
        <v>395</v>
      </c>
      <c r="AE6" s="237" t="s">
        <v>396</v>
      </c>
      <c r="AF6" s="237" t="s">
        <v>397</v>
      </c>
      <c r="AG6" s="229" t="s">
        <v>386</v>
      </c>
      <c r="AH6" s="229" t="s">
        <v>124</v>
      </c>
      <c r="AI6" s="229" t="s">
        <v>211</v>
      </c>
      <c r="AJ6" s="229" t="s">
        <v>249</v>
      </c>
      <c r="AK6" s="229" t="s">
        <v>124</v>
      </c>
      <c r="AL6" s="261" t="s">
        <v>418</v>
      </c>
      <c r="AM6" s="237" t="s">
        <v>368</v>
      </c>
      <c r="AN6" s="237"/>
      <c r="AO6" s="252" t="s">
        <v>375</v>
      </c>
      <c r="AP6" s="252"/>
      <c r="AQ6" s="252"/>
      <c r="AR6" s="240" t="s">
        <v>421</v>
      </c>
      <c r="AS6" s="242" t="s">
        <v>372</v>
      </c>
      <c r="AT6" s="240" t="s">
        <v>420</v>
      </c>
      <c r="AU6" s="240" t="s">
        <v>407</v>
      </c>
      <c r="AV6" s="240" t="s">
        <v>415</v>
      </c>
      <c r="AW6" s="265" t="s">
        <v>372</v>
      </c>
      <c r="AX6" s="252"/>
      <c r="AY6" s="241"/>
      <c r="AZ6" s="241"/>
      <c r="BA6" s="241"/>
      <c r="BB6" s="241"/>
      <c r="BC6" s="241"/>
      <c r="BD6" s="252"/>
      <c r="BE6" s="76"/>
      <c r="BF6" s="249" t="s">
        <v>212</v>
      </c>
      <c r="BG6" s="249" t="s">
        <v>250</v>
      </c>
      <c r="BH6" s="249"/>
      <c r="BI6" s="220" t="s">
        <v>211</v>
      </c>
      <c r="BJ6" s="247" t="s">
        <v>212</v>
      </c>
      <c r="BK6" s="224" t="s">
        <v>251</v>
      </c>
      <c r="BL6" s="247" t="s">
        <v>252</v>
      </c>
      <c r="BM6" s="247" t="s">
        <v>253</v>
      </c>
      <c r="BN6" s="249" t="s">
        <v>254</v>
      </c>
      <c r="BO6" s="249"/>
      <c r="BP6" s="76"/>
      <c r="BQ6" s="76"/>
      <c r="BR6" s="76"/>
      <c r="BS6" s="76"/>
      <c r="BT6" s="249"/>
      <c r="BU6" s="249"/>
      <c r="BV6" s="249" t="s">
        <v>66</v>
      </c>
      <c r="BW6" s="272" t="s">
        <v>55</v>
      </c>
      <c r="BX6" s="244" t="s">
        <v>255</v>
      </c>
      <c r="BY6" s="245"/>
      <c r="BZ6" s="245"/>
      <c r="CA6" s="245"/>
      <c r="CB6" s="246"/>
      <c r="CC6" s="224" t="s">
        <v>256</v>
      </c>
      <c r="CD6" s="224" t="s">
        <v>257</v>
      </c>
      <c r="CE6" s="224" t="s">
        <v>258</v>
      </c>
      <c r="CF6" s="255" t="s">
        <v>259</v>
      </c>
      <c r="CG6" s="256"/>
      <c r="CH6" s="256"/>
      <c r="CI6" s="256"/>
      <c r="CJ6" s="256"/>
      <c r="CK6" s="256"/>
      <c r="CL6" s="257"/>
      <c r="CM6" s="224" t="s">
        <v>260</v>
      </c>
      <c r="CN6" s="249" t="s">
        <v>255</v>
      </c>
      <c r="CO6" s="249"/>
      <c r="CP6" s="249"/>
      <c r="CQ6" s="249"/>
      <c r="CR6" s="249"/>
      <c r="CS6" s="249"/>
      <c r="CT6" s="249"/>
      <c r="CU6" s="249"/>
      <c r="CV6" s="249"/>
      <c r="CW6" s="249"/>
      <c r="CX6" s="249"/>
      <c r="CY6" s="249"/>
      <c r="CZ6" s="224" t="s">
        <v>261</v>
      </c>
      <c r="DA6" s="224" t="s">
        <v>262</v>
      </c>
      <c r="DB6" s="224" t="s">
        <v>263</v>
      </c>
      <c r="DC6" s="255" t="s">
        <v>57</v>
      </c>
      <c r="DD6" s="257"/>
      <c r="DE6" s="255" t="s">
        <v>264</v>
      </c>
      <c r="DF6" s="256"/>
      <c r="DG6" s="257"/>
      <c r="DH6" s="249" t="s">
        <v>265</v>
      </c>
      <c r="DI6" s="224" t="s">
        <v>266</v>
      </c>
      <c r="DJ6" s="224" t="s">
        <v>267</v>
      </c>
      <c r="DK6" s="224" t="s">
        <v>268</v>
      </c>
      <c r="DL6" s="224" t="s">
        <v>269</v>
      </c>
      <c r="DM6" s="224" t="s">
        <v>270</v>
      </c>
      <c r="DN6" s="224" t="s">
        <v>271</v>
      </c>
      <c r="DO6" s="224" t="s">
        <v>272</v>
      </c>
      <c r="DP6" s="224" t="s">
        <v>90</v>
      </c>
      <c r="DQ6" s="268"/>
      <c r="DR6" s="269"/>
      <c r="DS6" s="270"/>
      <c r="DT6" s="249" t="s">
        <v>55</v>
      </c>
      <c r="DU6" s="224" t="s">
        <v>257</v>
      </c>
      <c r="DV6" s="224" t="s">
        <v>258</v>
      </c>
      <c r="DW6" s="255" t="s">
        <v>259</v>
      </c>
      <c r="DX6" s="256"/>
      <c r="DY6" s="256"/>
      <c r="DZ6" s="256"/>
      <c r="EA6" s="256"/>
      <c r="EB6" s="256"/>
      <c r="EC6" s="257"/>
      <c r="ED6" s="224" t="s">
        <v>260</v>
      </c>
      <c r="EE6" s="249" t="s">
        <v>255</v>
      </c>
      <c r="EF6" s="249"/>
      <c r="EG6" s="249"/>
      <c r="EH6" s="249"/>
      <c r="EI6" s="249"/>
      <c r="EJ6" s="249"/>
      <c r="EK6" s="249"/>
      <c r="EL6" s="249"/>
      <c r="EM6" s="249"/>
      <c r="EN6" s="249"/>
      <c r="EO6" s="249"/>
      <c r="EP6" s="249"/>
      <c r="EQ6" s="224" t="s">
        <v>261</v>
      </c>
      <c r="ER6" s="224" t="s">
        <v>262</v>
      </c>
      <c r="ES6" s="224" t="s">
        <v>263</v>
      </c>
      <c r="ET6" s="255" t="s">
        <v>57</v>
      </c>
      <c r="EU6" s="256"/>
      <c r="EV6" s="256"/>
      <c r="EW6" s="257"/>
      <c r="EX6" s="255" t="s">
        <v>264</v>
      </c>
      <c r="EY6" s="256"/>
      <c r="EZ6" s="257"/>
      <c r="FA6" s="249" t="s">
        <v>265</v>
      </c>
      <c r="FB6" s="224" t="s">
        <v>266</v>
      </c>
      <c r="FC6" s="224" t="s">
        <v>267</v>
      </c>
      <c r="FD6" s="224" t="s">
        <v>268</v>
      </c>
      <c r="FE6" s="224" t="s">
        <v>269</v>
      </c>
      <c r="FF6" s="224" t="s">
        <v>270</v>
      </c>
      <c r="FG6" s="224" t="s">
        <v>271</v>
      </c>
      <c r="FH6" s="224" t="s">
        <v>272</v>
      </c>
      <c r="FI6" s="224" t="s">
        <v>273</v>
      </c>
      <c r="FJ6" s="249" t="s">
        <v>312</v>
      </c>
      <c r="FK6" s="214" t="s">
        <v>389</v>
      </c>
      <c r="FL6" s="214" t="s">
        <v>56</v>
      </c>
      <c r="FM6" s="207"/>
      <c r="FN6" s="207"/>
      <c r="FO6" s="207"/>
      <c r="FP6" s="258"/>
      <c r="FQ6" s="221"/>
      <c r="FT6" s="222"/>
      <c r="FU6" s="207"/>
      <c r="FV6" s="207"/>
      <c r="FW6" s="207"/>
      <c r="FX6" s="215"/>
      <c r="FY6" s="215"/>
      <c r="FZ6" s="215"/>
      <c r="GA6" s="215"/>
      <c r="GB6" s="215"/>
      <c r="GC6" s="215"/>
      <c r="GD6" s="215"/>
      <c r="GE6" s="215"/>
      <c r="GF6" s="215"/>
      <c r="GG6" s="215"/>
      <c r="GH6" s="215"/>
      <c r="GI6" s="215"/>
      <c r="GJ6" s="207"/>
      <c r="GK6" s="207"/>
      <c r="GL6" s="207"/>
      <c r="GM6" s="207"/>
      <c r="GN6" s="207"/>
      <c r="GP6" s="207"/>
      <c r="GQ6" s="215"/>
      <c r="GR6" s="222"/>
      <c r="GT6" s="253"/>
      <c r="GU6" s="78"/>
      <c r="GV6" s="207"/>
      <c r="GW6" s="207" t="s">
        <v>274</v>
      </c>
      <c r="GX6" s="207" t="s">
        <v>275</v>
      </c>
      <c r="GY6" s="215"/>
      <c r="GZ6" s="215"/>
      <c r="HA6" s="215"/>
      <c r="HB6" s="215"/>
      <c r="HC6" s="215"/>
      <c r="HD6" s="259"/>
      <c r="HE6" s="79"/>
      <c r="HF6" s="79"/>
      <c r="HG6" s="79"/>
      <c r="HH6" s="79"/>
      <c r="HI6" s="79"/>
      <c r="HJ6" s="79"/>
      <c r="HK6" s="79"/>
      <c r="HL6" s="79"/>
      <c r="HM6" s="79"/>
      <c r="HN6" s="79"/>
      <c r="HO6" s="79"/>
      <c r="HP6" s="79"/>
      <c r="HQ6" s="79"/>
      <c r="HR6" s="79"/>
      <c r="HS6" s="79"/>
      <c r="HT6" s="79"/>
      <c r="HU6" s="79"/>
    </row>
    <row r="7" spans="1:229" s="77" customFormat="1" ht="30.75" hidden="1" customHeight="1">
      <c r="A7" s="207"/>
      <c r="B7" s="215"/>
      <c r="C7" s="215"/>
      <c r="D7" s="215"/>
      <c r="E7" s="80"/>
      <c r="F7" s="215"/>
      <c r="G7" s="80"/>
      <c r="H7" s="219"/>
      <c r="I7" s="221"/>
      <c r="J7" s="222"/>
      <c r="K7" s="225"/>
      <c r="L7" s="219"/>
      <c r="M7" s="222"/>
      <c r="N7" s="219"/>
      <c r="O7" s="222"/>
      <c r="P7" s="219"/>
      <c r="Q7" s="222"/>
      <c r="R7" s="238"/>
      <c r="S7" s="238"/>
      <c r="T7" s="230"/>
      <c r="U7" s="230"/>
      <c r="V7" s="230"/>
      <c r="W7" s="230"/>
      <c r="X7" s="230"/>
      <c r="Y7" s="230"/>
      <c r="Z7" s="230"/>
      <c r="AA7" s="237"/>
      <c r="AB7" s="237"/>
      <c r="AC7" s="230"/>
      <c r="AD7" s="237"/>
      <c r="AE7" s="237"/>
      <c r="AF7" s="237"/>
      <c r="AG7" s="230"/>
      <c r="AH7" s="230"/>
      <c r="AI7" s="230"/>
      <c r="AJ7" s="230"/>
      <c r="AK7" s="230"/>
      <c r="AL7" s="262"/>
      <c r="AM7" s="229" t="s">
        <v>369</v>
      </c>
      <c r="AN7" s="229" t="s">
        <v>370</v>
      </c>
      <c r="AO7" s="263" t="s">
        <v>374</v>
      </c>
      <c r="AP7" s="252" t="s">
        <v>249</v>
      </c>
      <c r="AQ7" s="252" t="s">
        <v>124</v>
      </c>
      <c r="AR7" s="241"/>
      <c r="AS7" s="243"/>
      <c r="AT7" s="241"/>
      <c r="AU7" s="241"/>
      <c r="AV7" s="241"/>
      <c r="AW7" s="266"/>
      <c r="AX7" s="252"/>
      <c r="AY7" s="241"/>
      <c r="AZ7" s="241"/>
      <c r="BA7" s="241"/>
      <c r="BB7" s="241"/>
      <c r="BC7" s="241"/>
      <c r="BD7" s="252"/>
      <c r="BE7" s="76"/>
      <c r="BF7" s="249"/>
      <c r="BG7" s="249" t="s">
        <v>276</v>
      </c>
      <c r="BH7" s="249" t="s">
        <v>277</v>
      </c>
      <c r="BI7" s="221"/>
      <c r="BJ7" s="248"/>
      <c r="BK7" s="225"/>
      <c r="BL7" s="248"/>
      <c r="BM7" s="248"/>
      <c r="BN7" s="219" t="s">
        <v>211</v>
      </c>
      <c r="BO7" s="271" t="s">
        <v>212</v>
      </c>
      <c r="BP7" s="76"/>
      <c r="BQ7" s="76"/>
      <c r="BR7" s="76"/>
      <c r="BS7" s="76"/>
      <c r="BT7" s="214" t="s">
        <v>218</v>
      </c>
      <c r="BU7" s="214" t="s">
        <v>66</v>
      </c>
      <c r="BV7" s="249"/>
      <c r="BW7" s="272"/>
      <c r="BX7" s="224" t="s">
        <v>216</v>
      </c>
      <c r="BY7" s="224" t="s">
        <v>278</v>
      </c>
      <c r="BZ7" s="224" t="s">
        <v>279</v>
      </c>
      <c r="CA7" s="224" t="s">
        <v>280</v>
      </c>
      <c r="CB7" s="249" t="s">
        <v>281</v>
      </c>
      <c r="CC7" s="225"/>
      <c r="CD7" s="225"/>
      <c r="CE7" s="225"/>
      <c r="CF7" s="224" t="s">
        <v>282</v>
      </c>
      <c r="CG7" s="224" t="s">
        <v>283</v>
      </c>
      <c r="CH7" s="224" t="s">
        <v>284</v>
      </c>
      <c r="CI7" s="224" t="s">
        <v>285</v>
      </c>
      <c r="CJ7" s="224" t="s">
        <v>286</v>
      </c>
      <c r="CK7" s="224" t="s">
        <v>287</v>
      </c>
      <c r="CL7" s="224" t="s">
        <v>288</v>
      </c>
      <c r="CM7" s="225"/>
      <c r="CN7" s="249" t="s">
        <v>33</v>
      </c>
      <c r="CO7" s="249" t="s">
        <v>34</v>
      </c>
      <c r="CP7" s="249" t="s">
        <v>35</v>
      </c>
      <c r="CQ7" s="249" t="s">
        <v>289</v>
      </c>
      <c r="CR7" s="249" t="s">
        <v>36</v>
      </c>
      <c r="CS7" s="249" t="s">
        <v>37</v>
      </c>
      <c r="CT7" s="249" t="s">
        <v>38</v>
      </c>
      <c r="CU7" s="249" t="s">
        <v>290</v>
      </c>
      <c r="CV7" s="249" t="s">
        <v>291</v>
      </c>
      <c r="CW7" s="249" t="s">
        <v>292</v>
      </c>
      <c r="CX7" s="249" t="s">
        <v>39</v>
      </c>
      <c r="CY7" s="249" t="s">
        <v>293</v>
      </c>
      <c r="CZ7" s="225"/>
      <c r="DA7" s="225"/>
      <c r="DB7" s="225"/>
      <c r="DC7" s="224" t="s">
        <v>46</v>
      </c>
      <c r="DD7" s="224" t="s">
        <v>47</v>
      </c>
      <c r="DE7" s="224" t="s">
        <v>294</v>
      </c>
      <c r="DF7" s="244" t="s">
        <v>295</v>
      </c>
      <c r="DG7" s="224" t="s">
        <v>296</v>
      </c>
      <c r="DH7" s="249"/>
      <c r="DI7" s="225"/>
      <c r="DJ7" s="225"/>
      <c r="DK7" s="225"/>
      <c r="DL7" s="225"/>
      <c r="DM7" s="225"/>
      <c r="DN7" s="225"/>
      <c r="DO7" s="225"/>
      <c r="DP7" s="225"/>
      <c r="DQ7" s="255" t="s">
        <v>297</v>
      </c>
      <c r="DR7" s="257"/>
      <c r="DS7" s="224" t="s">
        <v>298</v>
      </c>
      <c r="DT7" s="249"/>
      <c r="DU7" s="225"/>
      <c r="DV7" s="225"/>
      <c r="DW7" s="224" t="s">
        <v>282</v>
      </c>
      <c r="DX7" s="224" t="s">
        <v>283</v>
      </c>
      <c r="DY7" s="224" t="s">
        <v>284</v>
      </c>
      <c r="DZ7" s="224" t="s">
        <v>285</v>
      </c>
      <c r="EA7" s="224" t="s">
        <v>286</v>
      </c>
      <c r="EB7" s="224" t="s">
        <v>287</v>
      </c>
      <c r="EC7" s="224" t="s">
        <v>288</v>
      </c>
      <c r="ED7" s="225"/>
      <c r="EE7" s="249" t="s">
        <v>33</v>
      </c>
      <c r="EF7" s="249" t="s">
        <v>34</v>
      </c>
      <c r="EG7" s="249" t="s">
        <v>35</v>
      </c>
      <c r="EH7" s="249" t="s">
        <v>289</v>
      </c>
      <c r="EI7" s="249" t="s">
        <v>36</v>
      </c>
      <c r="EJ7" s="249" t="s">
        <v>37</v>
      </c>
      <c r="EK7" s="249" t="s">
        <v>38</v>
      </c>
      <c r="EL7" s="249" t="s">
        <v>290</v>
      </c>
      <c r="EM7" s="249" t="s">
        <v>291</v>
      </c>
      <c r="EN7" s="249" t="s">
        <v>292</v>
      </c>
      <c r="EO7" s="249" t="s">
        <v>39</v>
      </c>
      <c r="EP7" s="249" t="s">
        <v>293</v>
      </c>
      <c r="EQ7" s="225"/>
      <c r="ER7" s="225"/>
      <c r="ES7" s="225"/>
      <c r="ET7" s="224" t="s">
        <v>46</v>
      </c>
      <c r="EU7" s="274" t="s">
        <v>299</v>
      </c>
      <c r="EV7" s="224" t="s">
        <v>47</v>
      </c>
      <c r="EW7" s="274" t="s">
        <v>299</v>
      </c>
      <c r="EX7" s="224" t="s">
        <v>294</v>
      </c>
      <c r="EY7" s="244" t="s">
        <v>295</v>
      </c>
      <c r="EZ7" s="224" t="s">
        <v>296</v>
      </c>
      <c r="FA7" s="249"/>
      <c r="FB7" s="225"/>
      <c r="FC7" s="225"/>
      <c r="FD7" s="225"/>
      <c r="FE7" s="225"/>
      <c r="FF7" s="225"/>
      <c r="FG7" s="225"/>
      <c r="FH7" s="225"/>
      <c r="FI7" s="225"/>
      <c r="FJ7" s="249"/>
      <c r="FK7" s="215"/>
      <c r="FL7" s="215"/>
      <c r="FM7" s="207"/>
      <c r="FN7" s="207"/>
      <c r="FO7" s="214" t="s">
        <v>123</v>
      </c>
      <c r="FP7" s="214" t="s">
        <v>307</v>
      </c>
      <c r="FQ7" s="221"/>
      <c r="FT7" s="222"/>
      <c r="FU7" s="207"/>
      <c r="FV7" s="207"/>
      <c r="FW7" s="207"/>
      <c r="FX7" s="215"/>
      <c r="FY7" s="215"/>
      <c r="FZ7" s="215"/>
      <c r="GA7" s="215"/>
      <c r="GB7" s="215"/>
      <c r="GC7" s="215"/>
      <c r="GD7" s="215"/>
      <c r="GE7" s="215"/>
      <c r="GF7" s="215"/>
      <c r="GG7" s="215"/>
      <c r="GH7" s="215"/>
      <c r="GI7" s="215"/>
      <c r="GJ7" s="207"/>
      <c r="GK7" s="207"/>
      <c r="GL7" s="207"/>
      <c r="GM7" s="207"/>
      <c r="GN7" s="207"/>
      <c r="GP7" s="207"/>
      <c r="GQ7" s="215"/>
      <c r="GR7" s="222"/>
      <c r="GT7" s="253"/>
      <c r="GU7" s="78"/>
      <c r="GV7" s="207"/>
      <c r="GW7" s="207"/>
      <c r="GX7" s="207"/>
      <c r="GY7" s="215"/>
      <c r="GZ7" s="215"/>
      <c r="HA7" s="215"/>
      <c r="HB7" s="215"/>
      <c r="HC7" s="215"/>
      <c r="HD7" s="259"/>
      <c r="HE7" s="79"/>
      <c r="HF7" s="79"/>
      <c r="HG7" s="79"/>
      <c r="HH7" s="79"/>
      <c r="HI7" s="79"/>
      <c r="HJ7" s="79"/>
      <c r="HK7" s="79"/>
      <c r="HL7" s="79"/>
      <c r="HM7" s="79"/>
      <c r="HN7" s="79"/>
      <c r="HO7" s="79"/>
      <c r="HP7" s="79"/>
      <c r="HQ7" s="79"/>
      <c r="HR7" s="79"/>
      <c r="HS7" s="79"/>
      <c r="HT7" s="79"/>
      <c r="HU7" s="79"/>
    </row>
    <row r="8" spans="1:229" s="77" customFormat="1" ht="23.25" customHeight="1">
      <c r="A8" s="214"/>
      <c r="B8" s="215"/>
      <c r="C8" s="215"/>
      <c r="D8" s="215"/>
      <c r="E8" s="80"/>
      <c r="F8" s="215"/>
      <c r="G8" s="80"/>
      <c r="H8" s="220"/>
      <c r="I8" s="221"/>
      <c r="J8" s="223"/>
      <c r="K8" s="225"/>
      <c r="L8" s="220"/>
      <c r="M8" s="223"/>
      <c r="N8" s="220"/>
      <c r="O8" s="223"/>
      <c r="P8" s="220"/>
      <c r="Q8" s="223"/>
      <c r="R8" s="239"/>
      <c r="S8" s="239"/>
      <c r="T8" s="230"/>
      <c r="U8" s="230"/>
      <c r="V8" s="230"/>
      <c r="W8" s="230"/>
      <c r="X8" s="230"/>
      <c r="Y8" s="230"/>
      <c r="Z8" s="230"/>
      <c r="AA8" s="229"/>
      <c r="AB8" s="229"/>
      <c r="AC8" s="230"/>
      <c r="AD8" s="229"/>
      <c r="AE8" s="229"/>
      <c r="AF8" s="229"/>
      <c r="AG8" s="230"/>
      <c r="AH8" s="230"/>
      <c r="AI8" s="230"/>
      <c r="AJ8" s="230"/>
      <c r="AK8" s="230"/>
      <c r="AL8" s="262"/>
      <c r="AM8" s="230"/>
      <c r="AN8" s="230"/>
      <c r="AO8" s="264"/>
      <c r="AP8" s="240"/>
      <c r="AQ8" s="240"/>
      <c r="AR8" s="241"/>
      <c r="AS8" s="243"/>
      <c r="AT8" s="241"/>
      <c r="AU8" s="241"/>
      <c r="AV8" s="241"/>
      <c r="AW8" s="266"/>
      <c r="AX8" s="240"/>
      <c r="AY8" s="241"/>
      <c r="AZ8" s="241"/>
      <c r="BA8" s="241"/>
      <c r="BB8" s="241"/>
      <c r="BC8" s="241"/>
      <c r="BD8" s="240"/>
      <c r="BE8" s="81"/>
      <c r="BF8" s="224"/>
      <c r="BG8" s="224"/>
      <c r="BH8" s="224"/>
      <c r="BI8" s="221"/>
      <c r="BJ8" s="248"/>
      <c r="BK8" s="225"/>
      <c r="BL8" s="248"/>
      <c r="BM8" s="248"/>
      <c r="BN8" s="220"/>
      <c r="BO8" s="247"/>
      <c r="BP8" s="81"/>
      <c r="BQ8" s="81"/>
      <c r="BR8" s="81"/>
      <c r="BS8" s="81"/>
      <c r="BT8" s="215"/>
      <c r="BU8" s="215"/>
      <c r="BV8" s="224"/>
      <c r="BW8" s="273"/>
      <c r="BX8" s="225"/>
      <c r="BY8" s="225"/>
      <c r="BZ8" s="225"/>
      <c r="CA8" s="225"/>
      <c r="CB8" s="224"/>
      <c r="CC8" s="225"/>
      <c r="CD8" s="225"/>
      <c r="CE8" s="225"/>
      <c r="CF8" s="225"/>
      <c r="CG8" s="225"/>
      <c r="CH8" s="225"/>
      <c r="CI8" s="225"/>
      <c r="CJ8" s="225"/>
      <c r="CK8" s="225"/>
      <c r="CL8" s="225"/>
      <c r="CM8" s="225"/>
      <c r="CN8" s="224"/>
      <c r="CO8" s="224"/>
      <c r="CP8" s="224"/>
      <c r="CQ8" s="224"/>
      <c r="CR8" s="224"/>
      <c r="CS8" s="224"/>
      <c r="CT8" s="224"/>
      <c r="CU8" s="224"/>
      <c r="CV8" s="224"/>
      <c r="CW8" s="224"/>
      <c r="CX8" s="224"/>
      <c r="CY8" s="224"/>
      <c r="CZ8" s="225"/>
      <c r="DA8" s="225"/>
      <c r="DB8" s="225"/>
      <c r="DC8" s="225"/>
      <c r="DD8" s="225"/>
      <c r="DE8" s="225"/>
      <c r="DF8" s="267"/>
      <c r="DG8" s="225"/>
      <c r="DH8" s="224"/>
      <c r="DI8" s="225"/>
      <c r="DJ8" s="225"/>
      <c r="DK8" s="225"/>
      <c r="DL8" s="225"/>
      <c r="DM8" s="225"/>
      <c r="DN8" s="225"/>
      <c r="DO8" s="225"/>
      <c r="DP8" s="225"/>
      <c r="DQ8" s="81" t="s">
        <v>300</v>
      </c>
      <c r="DR8" s="81" t="s">
        <v>301</v>
      </c>
      <c r="DS8" s="225"/>
      <c r="DT8" s="224"/>
      <c r="DU8" s="225"/>
      <c r="DV8" s="225"/>
      <c r="DW8" s="225"/>
      <c r="DX8" s="225"/>
      <c r="DY8" s="225"/>
      <c r="DZ8" s="225"/>
      <c r="EA8" s="225"/>
      <c r="EB8" s="225"/>
      <c r="EC8" s="225"/>
      <c r="ED8" s="225"/>
      <c r="EE8" s="224"/>
      <c r="EF8" s="224"/>
      <c r="EG8" s="224"/>
      <c r="EH8" s="224"/>
      <c r="EI8" s="224"/>
      <c r="EJ8" s="224"/>
      <c r="EK8" s="224"/>
      <c r="EL8" s="224"/>
      <c r="EM8" s="224"/>
      <c r="EN8" s="224"/>
      <c r="EO8" s="224"/>
      <c r="EP8" s="224"/>
      <c r="EQ8" s="225"/>
      <c r="ER8" s="225"/>
      <c r="ES8" s="225"/>
      <c r="ET8" s="225"/>
      <c r="EU8" s="275"/>
      <c r="EV8" s="225"/>
      <c r="EW8" s="275"/>
      <c r="EX8" s="225"/>
      <c r="EY8" s="267"/>
      <c r="EZ8" s="225"/>
      <c r="FA8" s="224"/>
      <c r="FB8" s="225"/>
      <c r="FC8" s="225"/>
      <c r="FD8" s="225"/>
      <c r="FE8" s="225"/>
      <c r="FF8" s="225"/>
      <c r="FG8" s="225"/>
      <c r="FH8" s="225"/>
      <c r="FI8" s="225"/>
      <c r="FJ8" s="224"/>
      <c r="FK8" s="215"/>
      <c r="FL8" s="215"/>
      <c r="FM8" s="214"/>
      <c r="FN8" s="214"/>
      <c r="FO8" s="215"/>
      <c r="FP8" s="215"/>
      <c r="FQ8" s="221"/>
      <c r="FT8" s="223"/>
      <c r="FU8" s="214"/>
      <c r="FV8" s="214"/>
      <c r="FW8" s="214"/>
      <c r="FX8" s="215"/>
      <c r="FY8" s="215"/>
      <c r="FZ8" s="215"/>
      <c r="GA8" s="215"/>
      <c r="GB8" s="215"/>
      <c r="GC8" s="215"/>
      <c r="GD8" s="215"/>
      <c r="GE8" s="215"/>
      <c r="GF8" s="215"/>
      <c r="GG8" s="215"/>
      <c r="GH8" s="215"/>
      <c r="GI8" s="215"/>
      <c r="GJ8" s="214"/>
      <c r="GK8" s="214"/>
      <c r="GL8" s="214"/>
      <c r="GM8" s="214"/>
      <c r="GN8" s="214"/>
      <c r="GP8" s="214"/>
      <c r="GQ8" s="215"/>
      <c r="GR8" s="223"/>
      <c r="GT8" s="260"/>
      <c r="GU8" s="82"/>
      <c r="GV8" s="214"/>
      <c r="GW8" s="214"/>
      <c r="GX8" s="214"/>
      <c r="GY8" s="215"/>
      <c r="GZ8" s="215"/>
      <c r="HA8" s="215"/>
      <c r="HB8" s="215"/>
      <c r="HC8" s="215"/>
      <c r="HD8" s="259"/>
      <c r="HE8" s="79"/>
      <c r="HF8" s="79"/>
      <c r="HG8" s="79"/>
      <c r="HH8" s="79"/>
      <c r="HI8" s="79"/>
      <c r="HJ8" s="79"/>
      <c r="HK8" s="79"/>
      <c r="HL8" s="79"/>
      <c r="HM8" s="79"/>
      <c r="HN8" s="79"/>
      <c r="HO8" s="79"/>
      <c r="HP8" s="79"/>
      <c r="HQ8" s="79"/>
      <c r="HR8" s="79"/>
      <c r="HS8" s="79"/>
      <c r="HT8" s="79"/>
      <c r="HU8" s="79"/>
    </row>
    <row r="9" spans="1:229" s="77" customFormat="1" ht="23.25" customHeight="1">
      <c r="A9" s="83" t="s">
        <v>381</v>
      </c>
      <c r="B9" s="83"/>
      <c r="C9" s="84" t="s">
        <v>385</v>
      </c>
      <c r="D9" s="83"/>
      <c r="E9" s="83"/>
      <c r="F9" s="83"/>
      <c r="G9" s="83"/>
      <c r="H9" s="85"/>
      <c r="I9" s="85"/>
      <c r="J9" s="86"/>
      <c r="K9" s="87"/>
      <c r="L9" s="85"/>
      <c r="M9" s="86"/>
      <c r="N9" s="85"/>
      <c r="O9" s="86"/>
      <c r="P9" s="85"/>
      <c r="Q9" s="86"/>
      <c r="R9" s="88">
        <v>0</v>
      </c>
      <c r="S9" s="89"/>
      <c r="T9" s="90"/>
      <c r="U9" s="90"/>
      <c r="V9" s="90"/>
      <c r="W9" s="90"/>
      <c r="X9" s="90"/>
      <c r="Y9" s="90"/>
      <c r="Z9" s="90"/>
      <c r="AA9" s="90"/>
      <c r="AB9" s="90"/>
      <c r="AC9" s="90"/>
      <c r="AD9" s="90"/>
      <c r="AE9" s="90"/>
      <c r="AF9" s="90"/>
      <c r="AG9" s="90"/>
      <c r="AH9" s="90"/>
      <c r="AI9" s="90"/>
      <c r="AJ9" s="90"/>
      <c r="AK9" s="90"/>
      <c r="AL9" s="91"/>
      <c r="AM9" s="90"/>
      <c r="AN9" s="90"/>
      <c r="AO9" s="92"/>
      <c r="AP9" s="93"/>
      <c r="AQ9" s="93"/>
      <c r="AR9" s="93"/>
      <c r="AS9" s="94"/>
      <c r="AT9" s="93"/>
      <c r="AU9" s="93"/>
      <c r="AV9" s="93"/>
      <c r="AW9" s="93"/>
      <c r="AX9" s="93"/>
      <c r="AY9" s="93"/>
      <c r="AZ9" s="93"/>
      <c r="BA9" s="93"/>
      <c r="BB9" s="93"/>
      <c r="BC9" s="93"/>
      <c r="BD9" s="93"/>
      <c r="BE9" s="87"/>
      <c r="BF9" s="87"/>
      <c r="BG9" s="87"/>
      <c r="BH9" s="87"/>
      <c r="BI9" s="85"/>
      <c r="BJ9" s="95"/>
      <c r="BK9" s="87"/>
      <c r="BL9" s="95"/>
      <c r="BM9" s="95"/>
      <c r="BN9" s="85"/>
      <c r="BO9" s="95"/>
      <c r="BP9" s="87"/>
      <c r="BQ9" s="87"/>
      <c r="BR9" s="87"/>
      <c r="BS9" s="87"/>
      <c r="BT9" s="83"/>
      <c r="BU9" s="83"/>
      <c r="BV9" s="87"/>
      <c r="BW9" s="96"/>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97"/>
      <c r="EV9" s="87"/>
      <c r="EW9" s="97"/>
      <c r="EX9" s="87"/>
      <c r="EY9" s="87"/>
      <c r="EZ9" s="87"/>
      <c r="FA9" s="87"/>
      <c r="FB9" s="87"/>
      <c r="FC9" s="87"/>
      <c r="FD9" s="87"/>
      <c r="FE9" s="87"/>
      <c r="FF9" s="87"/>
      <c r="FG9" s="87"/>
      <c r="FH9" s="87"/>
      <c r="FI9" s="87"/>
      <c r="FJ9" s="87"/>
      <c r="FK9" s="83"/>
      <c r="FL9" s="83"/>
      <c r="FM9" s="83"/>
      <c r="FN9" s="98"/>
      <c r="FO9" s="80"/>
      <c r="FP9" s="80"/>
      <c r="FQ9" s="99"/>
      <c r="FT9" s="100"/>
      <c r="FU9" s="80"/>
      <c r="FV9" s="80"/>
      <c r="FW9" s="80"/>
      <c r="FX9" s="80"/>
      <c r="FY9" s="80"/>
      <c r="FZ9" s="80"/>
      <c r="GA9" s="80"/>
      <c r="GB9" s="80"/>
      <c r="GC9" s="80"/>
      <c r="GD9" s="80"/>
      <c r="GE9" s="80"/>
      <c r="GF9" s="80"/>
      <c r="GG9" s="80"/>
      <c r="GH9" s="80"/>
      <c r="GI9" s="80"/>
      <c r="GJ9" s="80"/>
      <c r="GK9" s="80"/>
      <c r="GL9" s="80"/>
      <c r="GM9" s="80"/>
      <c r="GN9" s="80"/>
      <c r="GP9" s="80"/>
      <c r="GQ9" s="80"/>
      <c r="GR9" s="100"/>
      <c r="GT9" s="101"/>
      <c r="GU9" s="102"/>
      <c r="GV9" s="80"/>
      <c r="GW9" s="80"/>
      <c r="GX9" s="80"/>
      <c r="GY9" s="80"/>
      <c r="GZ9" s="80"/>
      <c r="HA9" s="80"/>
      <c r="HB9" s="80"/>
      <c r="HC9" s="80"/>
      <c r="HD9" s="103"/>
      <c r="HE9" s="79"/>
      <c r="HF9" s="79"/>
      <c r="HG9" s="79"/>
      <c r="HH9" s="79"/>
      <c r="HI9" s="79"/>
      <c r="HJ9" s="79"/>
      <c r="HK9" s="79"/>
      <c r="HL9" s="79"/>
      <c r="HM9" s="79"/>
      <c r="HN9" s="79"/>
      <c r="HO9" s="79"/>
      <c r="HP9" s="79"/>
      <c r="HQ9" s="79"/>
      <c r="HR9" s="79"/>
      <c r="HS9" s="79"/>
      <c r="HT9" s="79"/>
      <c r="HU9" s="79"/>
    </row>
    <row r="10" spans="1:229" s="66" customFormat="1" ht="31.5" customHeight="1">
      <c r="A10" s="118" t="s">
        <v>384</v>
      </c>
      <c r="B10" s="125"/>
      <c r="C10" s="126" t="s">
        <v>469</v>
      </c>
      <c r="D10" s="126"/>
      <c r="E10" s="125"/>
      <c r="F10" s="125"/>
      <c r="G10" s="118"/>
      <c r="H10" s="125"/>
      <c r="I10" s="125"/>
      <c r="J10" s="118"/>
      <c r="K10" s="127"/>
      <c r="L10" s="119"/>
      <c r="M10" s="128"/>
      <c r="N10" s="118"/>
      <c r="O10" s="120"/>
      <c r="P10" s="119"/>
      <c r="Q10" s="120"/>
      <c r="R10" s="129">
        <f>R11+R21</f>
        <v>4820344.3000000007</v>
      </c>
      <c r="S10" s="129" t="e">
        <f>S11+S21</f>
        <v>#REF!</v>
      </c>
      <c r="T10" s="129" t="e">
        <f>T11+T21</f>
        <v>#REF!</v>
      </c>
      <c r="U10" s="129"/>
      <c r="V10" s="129"/>
      <c r="W10" s="129"/>
      <c r="X10" s="129"/>
      <c r="Y10" s="129"/>
      <c r="Z10" s="129"/>
      <c r="AA10" s="122"/>
      <c r="AB10" s="122"/>
      <c r="AC10" s="122"/>
      <c r="AD10" s="122"/>
      <c r="AE10" s="122"/>
      <c r="AF10" s="122"/>
      <c r="AG10" s="122"/>
      <c r="AH10" s="122"/>
      <c r="AI10" s="121"/>
      <c r="AJ10" s="121"/>
      <c r="AK10" s="121"/>
      <c r="AL10" s="121"/>
      <c r="AM10" s="121"/>
      <c r="AN10" s="121"/>
      <c r="AO10" s="119"/>
      <c r="AP10" s="121"/>
      <c r="AQ10" s="121"/>
      <c r="AR10" s="121"/>
      <c r="AS10" s="124"/>
      <c r="AT10" s="121"/>
      <c r="AU10" s="121"/>
      <c r="AV10" s="121"/>
      <c r="AW10" s="121"/>
      <c r="AX10" s="121"/>
      <c r="AY10" s="121"/>
      <c r="AZ10" s="130"/>
      <c r="BA10" s="121"/>
      <c r="BB10" s="121"/>
      <c r="BC10" s="121"/>
      <c r="BD10" s="121"/>
      <c r="BE10" s="121"/>
      <c r="BF10" s="121"/>
      <c r="BG10" s="121"/>
      <c r="BH10" s="121"/>
      <c r="BI10" s="119"/>
      <c r="BJ10" s="123"/>
      <c r="BK10" s="121"/>
      <c r="BL10" s="123"/>
      <c r="BM10" s="123"/>
      <c r="BN10" s="119"/>
      <c r="BO10" s="123"/>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4"/>
      <c r="EV10" s="121"/>
      <c r="EW10" s="124"/>
      <c r="EX10" s="121"/>
      <c r="EY10" s="121"/>
      <c r="EZ10" s="121"/>
      <c r="FA10" s="121"/>
      <c r="FB10" s="121"/>
      <c r="FC10" s="121"/>
      <c r="FD10" s="121"/>
      <c r="FE10" s="121"/>
      <c r="FF10" s="121"/>
      <c r="FG10" s="121"/>
      <c r="FH10" s="121"/>
      <c r="FI10" s="121"/>
      <c r="FJ10" s="121"/>
      <c r="FK10" s="118"/>
      <c r="FL10" s="118"/>
      <c r="FM10" s="118"/>
      <c r="FN10" s="131"/>
      <c r="FO10" s="119"/>
      <c r="FP10" s="118"/>
      <c r="FQ10" s="119"/>
      <c r="FR10" s="126"/>
      <c r="FS10" s="126"/>
      <c r="FT10" s="120"/>
      <c r="FU10" s="118"/>
      <c r="FV10" s="118"/>
      <c r="FW10" s="118"/>
      <c r="FX10" s="118"/>
      <c r="FY10" s="118"/>
      <c r="FZ10" s="118"/>
      <c r="GA10" s="118"/>
      <c r="GB10" s="118"/>
      <c r="GC10" s="118"/>
      <c r="GD10" s="118"/>
      <c r="GE10" s="118"/>
      <c r="GF10" s="118"/>
      <c r="GG10" s="118"/>
      <c r="GH10" s="118"/>
      <c r="GI10" s="118"/>
      <c r="GJ10" s="118"/>
      <c r="GK10" s="118"/>
      <c r="GL10" s="118"/>
      <c r="GM10" s="118"/>
      <c r="GN10" s="118"/>
      <c r="GO10" s="126"/>
      <c r="GP10" s="118"/>
      <c r="GQ10" s="118"/>
      <c r="GR10" s="120"/>
      <c r="GS10" s="126"/>
      <c r="GT10" s="126"/>
      <c r="GU10" s="126"/>
      <c r="GV10" s="126"/>
      <c r="GW10" s="126"/>
      <c r="GX10" s="126"/>
      <c r="GY10" s="132"/>
      <c r="GZ10" s="132"/>
      <c r="HA10" s="126"/>
      <c r="HB10" s="126"/>
      <c r="HC10" s="126"/>
      <c r="HD10" s="133"/>
      <c r="HE10" s="134"/>
      <c r="HF10" s="134"/>
      <c r="HG10" s="134"/>
      <c r="HH10" s="134"/>
      <c r="HI10" s="134"/>
      <c r="HJ10" s="134"/>
      <c r="HK10" s="134"/>
      <c r="HL10" s="134"/>
      <c r="HM10" s="134"/>
      <c r="HN10" s="134"/>
      <c r="HO10" s="134"/>
      <c r="HP10" s="134"/>
      <c r="HQ10" s="134"/>
      <c r="HR10" s="134"/>
      <c r="HS10" s="134"/>
      <c r="HT10" s="134"/>
      <c r="HU10" s="134"/>
    </row>
    <row r="11" spans="1:229" s="66" customFormat="1" ht="25.5" customHeight="1">
      <c r="A11" s="118" t="s">
        <v>379</v>
      </c>
      <c r="B11" s="126" t="s">
        <v>382</v>
      </c>
      <c r="C11" s="126" t="s">
        <v>467</v>
      </c>
      <c r="D11" s="126"/>
      <c r="E11" s="125"/>
      <c r="F11" s="125"/>
      <c r="G11" s="118"/>
      <c r="H11" s="125"/>
      <c r="I11" s="125"/>
      <c r="J11" s="118"/>
      <c r="K11" s="127"/>
      <c r="L11" s="119"/>
      <c r="M11" s="127"/>
      <c r="N11" s="119"/>
      <c r="O11" s="120"/>
      <c r="P11" s="119"/>
      <c r="Q11" s="120"/>
      <c r="R11" s="129">
        <f>R12+R15+R16+R19</f>
        <v>140258.4</v>
      </c>
      <c r="S11" s="129" t="e">
        <f>S12+S16+S19+S15</f>
        <v>#REF!</v>
      </c>
      <c r="T11" s="129" t="e">
        <f>T12+T16+T19+T15</f>
        <v>#REF!</v>
      </c>
      <c r="U11" s="129"/>
      <c r="V11" s="110"/>
      <c r="W11" s="129"/>
      <c r="X11" s="129"/>
      <c r="Y11" s="129"/>
      <c r="Z11" s="129"/>
      <c r="AA11" s="122"/>
      <c r="AB11" s="122"/>
      <c r="AC11" s="122"/>
      <c r="AD11" s="122"/>
      <c r="AE11" s="122"/>
      <c r="AF11" s="122"/>
      <c r="AG11" s="122"/>
      <c r="AH11" s="122"/>
      <c r="AI11" s="121"/>
      <c r="AJ11" s="121"/>
      <c r="AK11" s="121"/>
      <c r="AL11" s="121"/>
      <c r="AM11" s="121"/>
      <c r="AN11" s="121"/>
      <c r="AO11" s="119"/>
      <c r="AP11" s="121"/>
      <c r="AQ11" s="121"/>
      <c r="AR11" s="121"/>
      <c r="AS11" s="124"/>
      <c r="AT11" s="121"/>
      <c r="AU11" s="121"/>
      <c r="AV11" s="121"/>
      <c r="AW11" s="121"/>
      <c r="AX11" s="121"/>
      <c r="AY11" s="121"/>
      <c r="AZ11" s="121"/>
      <c r="BA11" s="121"/>
      <c r="BB11" s="121"/>
      <c r="BC11" s="113"/>
      <c r="BD11" s="121"/>
      <c r="BE11" s="121"/>
      <c r="BF11" s="121"/>
      <c r="BG11" s="121"/>
      <c r="BH11" s="121"/>
      <c r="BI11" s="119"/>
      <c r="BJ11" s="123"/>
      <c r="BK11" s="121"/>
      <c r="BL11" s="123"/>
      <c r="BM11" s="123"/>
      <c r="BN11" s="119"/>
      <c r="BO11" s="123"/>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4"/>
      <c r="EV11" s="121"/>
      <c r="EW11" s="124"/>
      <c r="EX11" s="121"/>
      <c r="EY11" s="121"/>
      <c r="EZ11" s="121"/>
      <c r="FA11" s="121"/>
      <c r="FB11" s="121"/>
      <c r="FC11" s="121"/>
      <c r="FD11" s="121"/>
      <c r="FE11" s="121"/>
      <c r="FF11" s="121"/>
      <c r="FG11" s="121"/>
      <c r="FH11" s="121"/>
      <c r="FI11" s="121"/>
      <c r="FJ11" s="121"/>
      <c r="FK11" s="118"/>
      <c r="FL11" s="118"/>
      <c r="FM11" s="118"/>
      <c r="FN11" s="131"/>
      <c r="FO11" s="126"/>
      <c r="FP11" s="135"/>
      <c r="FQ11" s="119"/>
      <c r="FR11" s="126"/>
      <c r="FS11" s="126"/>
      <c r="FT11" s="120"/>
      <c r="FU11" s="118"/>
      <c r="FV11" s="118"/>
      <c r="FW11" s="118"/>
      <c r="FX11" s="118"/>
      <c r="FY11" s="118"/>
      <c r="FZ11" s="118"/>
      <c r="GA11" s="118"/>
      <c r="GB11" s="118"/>
      <c r="GC11" s="118"/>
      <c r="GD11" s="118"/>
      <c r="GE11" s="118"/>
      <c r="GF11" s="118"/>
      <c r="GG11" s="118"/>
      <c r="GH11" s="118"/>
      <c r="GI11" s="118"/>
      <c r="GJ11" s="118"/>
      <c r="GK11" s="118"/>
      <c r="GL11" s="118"/>
      <c r="GM11" s="118"/>
      <c r="GN11" s="118"/>
      <c r="GO11" s="126"/>
      <c r="GP11" s="118"/>
      <c r="GQ11" s="118"/>
      <c r="GR11" s="120"/>
      <c r="GS11" s="126"/>
      <c r="GT11" s="126"/>
      <c r="GU11" s="126"/>
      <c r="GV11" s="126"/>
      <c r="GW11" s="126"/>
      <c r="GX11" s="126"/>
      <c r="GY11" s="126"/>
      <c r="GZ11" s="126"/>
      <c r="HA11" s="126"/>
      <c r="HB11" s="126"/>
      <c r="HC11" s="126"/>
      <c r="HD11" s="136"/>
      <c r="HE11" s="136"/>
      <c r="HF11" s="136"/>
      <c r="HG11" s="136"/>
      <c r="HH11" s="136"/>
      <c r="HI11" s="136"/>
      <c r="HJ11" s="136"/>
      <c r="HK11" s="136"/>
      <c r="HL11" s="136"/>
      <c r="HM11" s="136"/>
      <c r="HN11" s="136"/>
      <c r="HO11" s="136"/>
      <c r="HP11" s="136"/>
      <c r="HQ11" s="136"/>
      <c r="HR11" s="136"/>
      <c r="HS11" s="136"/>
      <c r="HT11" s="136"/>
      <c r="HU11" s="136"/>
    </row>
    <row r="12" spans="1:229" s="66" customFormat="1" ht="25.5" customHeight="1">
      <c r="A12" s="118" t="s">
        <v>10</v>
      </c>
      <c r="B12" s="126"/>
      <c r="C12" s="126" t="s">
        <v>458</v>
      </c>
      <c r="D12" s="126"/>
      <c r="E12" s="125"/>
      <c r="F12" s="125"/>
      <c r="G12" s="118"/>
      <c r="H12" s="125"/>
      <c r="I12" s="125"/>
      <c r="J12" s="118"/>
      <c r="K12" s="127"/>
      <c r="L12" s="119"/>
      <c r="M12" s="127"/>
      <c r="N12" s="119"/>
      <c r="O12" s="120"/>
      <c r="P12" s="119"/>
      <c r="Q12" s="120"/>
      <c r="R12" s="129">
        <f>SUM(R13:R14)</f>
        <v>104985</v>
      </c>
      <c r="S12" s="129">
        <f>SUM(S13:S14)</f>
        <v>105462</v>
      </c>
      <c r="T12" s="129">
        <f>SUM(T13:T14)</f>
        <v>85375.299999999988</v>
      </c>
      <c r="U12" s="129"/>
      <c r="V12" s="110"/>
      <c r="W12" s="129"/>
      <c r="X12" s="129"/>
      <c r="Y12" s="129"/>
      <c r="Z12" s="129"/>
      <c r="AA12" s="122"/>
      <c r="AB12" s="122"/>
      <c r="AC12" s="122"/>
      <c r="AD12" s="122"/>
      <c r="AE12" s="122"/>
      <c r="AF12" s="122"/>
      <c r="AG12" s="122"/>
      <c r="AH12" s="122"/>
      <c r="AI12" s="121"/>
      <c r="AJ12" s="121"/>
      <c r="AK12" s="121"/>
      <c r="AL12" s="121"/>
      <c r="AM12" s="121"/>
      <c r="AN12" s="121"/>
      <c r="AO12" s="119"/>
      <c r="AP12" s="121"/>
      <c r="AQ12" s="121"/>
      <c r="AR12" s="121"/>
      <c r="AS12" s="124"/>
      <c r="AT12" s="121"/>
      <c r="AU12" s="121"/>
      <c r="AV12" s="121"/>
      <c r="AW12" s="121"/>
      <c r="AX12" s="121"/>
      <c r="AY12" s="121"/>
      <c r="AZ12" s="121"/>
      <c r="BA12" s="121"/>
      <c r="BB12" s="121"/>
      <c r="BC12" s="113"/>
      <c r="BD12" s="121"/>
      <c r="BE12" s="121"/>
      <c r="BF12" s="121"/>
      <c r="BG12" s="121"/>
      <c r="BH12" s="121"/>
      <c r="BI12" s="119"/>
      <c r="BJ12" s="123"/>
      <c r="BK12" s="121"/>
      <c r="BL12" s="123"/>
      <c r="BM12" s="123"/>
      <c r="BN12" s="119"/>
      <c r="BO12" s="123"/>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4"/>
      <c r="EV12" s="121"/>
      <c r="EW12" s="124"/>
      <c r="EX12" s="121"/>
      <c r="EY12" s="121"/>
      <c r="EZ12" s="121"/>
      <c r="FA12" s="121"/>
      <c r="FB12" s="121"/>
      <c r="FC12" s="121"/>
      <c r="FD12" s="121"/>
      <c r="FE12" s="121"/>
      <c r="FF12" s="121"/>
      <c r="FG12" s="121"/>
      <c r="FH12" s="121"/>
      <c r="FI12" s="121"/>
      <c r="FJ12" s="121"/>
      <c r="FK12" s="118"/>
      <c r="FL12" s="118"/>
      <c r="FM12" s="118"/>
      <c r="FN12" s="131"/>
      <c r="FO12" s="126"/>
      <c r="FP12" s="135"/>
      <c r="FQ12" s="119"/>
      <c r="FR12" s="126"/>
      <c r="FS12" s="126"/>
      <c r="FT12" s="120"/>
      <c r="FU12" s="118"/>
      <c r="FV12" s="118"/>
      <c r="FW12" s="118"/>
      <c r="FX12" s="118"/>
      <c r="FY12" s="118"/>
      <c r="FZ12" s="118"/>
      <c r="GA12" s="118"/>
      <c r="GB12" s="118"/>
      <c r="GC12" s="118"/>
      <c r="GD12" s="118"/>
      <c r="GE12" s="118"/>
      <c r="GF12" s="118"/>
      <c r="GG12" s="118"/>
      <c r="GH12" s="118"/>
      <c r="GI12" s="118"/>
      <c r="GJ12" s="118"/>
      <c r="GK12" s="118"/>
      <c r="GL12" s="118"/>
      <c r="GM12" s="118"/>
      <c r="GN12" s="118"/>
      <c r="GO12" s="126"/>
      <c r="GP12" s="118"/>
      <c r="GQ12" s="118"/>
      <c r="GR12" s="120"/>
      <c r="GS12" s="126"/>
      <c r="GT12" s="126"/>
      <c r="GU12" s="126"/>
      <c r="GV12" s="126"/>
      <c r="GW12" s="126"/>
      <c r="GX12" s="126"/>
      <c r="GY12" s="126"/>
      <c r="GZ12" s="126"/>
      <c r="HA12" s="126"/>
      <c r="HB12" s="126"/>
      <c r="HC12" s="126"/>
      <c r="HD12" s="136"/>
      <c r="HE12" s="136"/>
      <c r="HF12" s="136"/>
      <c r="HG12" s="136"/>
      <c r="HH12" s="136"/>
      <c r="HI12" s="136"/>
      <c r="HJ12" s="136"/>
      <c r="HK12" s="136"/>
      <c r="HL12" s="136"/>
      <c r="HM12" s="136"/>
      <c r="HN12" s="136"/>
      <c r="HO12" s="136"/>
      <c r="HP12" s="136"/>
      <c r="HQ12" s="136"/>
      <c r="HR12" s="136"/>
      <c r="HS12" s="136"/>
      <c r="HT12" s="136"/>
      <c r="HU12" s="136"/>
    </row>
    <row r="13" spans="1:229" ht="60">
      <c r="A13" s="104">
        <v>1</v>
      </c>
      <c r="B13" s="105" t="s">
        <v>339</v>
      </c>
      <c r="C13" s="106" t="s">
        <v>428</v>
      </c>
      <c r="D13" s="106" t="s">
        <v>423</v>
      </c>
      <c r="E13" s="105" t="s">
        <v>340</v>
      </c>
      <c r="F13" s="105"/>
      <c r="G13" s="104" t="s">
        <v>341</v>
      </c>
      <c r="H13" s="105" t="s">
        <v>342</v>
      </c>
      <c r="I13" s="105"/>
      <c r="J13" s="104" t="s">
        <v>343</v>
      </c>
      <c r="K13" s="107"/>
      <c r="L13" s="108"/>
      <c r="M13" s="107"/>
      <c r="N13" s="104">
        <v>588</v>
      </c>
      <c r="O13" s="109" t="s">
        <v>337</v>
      </c>
      <c r="P13" s="108">
        <v>782</v>
      </c>
      <c r="Q13" s="109" t="s">
        <v>338</v>
      </c>
      <c r="R13" s="110">
        <v>10910</v>
      </c>
      <c r="S13" s="110">
        <v>11267.6</v>
      </c>
      <c r="T13" s="110">
        <v>8931.4</v>
      </c>
      <c r="U13" s="110">
        <v>0</v>
      </c>
      <c r="V13" s="110">
        <f t="shared" ref="V13:V14" si="0">BV13+BW13+CC13-FI13-FJ13-T13-U13</f>
        <v>348.79999999999927</v>
      </c>
      <c r="W13" s="110">
        <v>0</v>
      </c>
      <c r="X13" s="110">
        <v>0</v>
      </c>
      <c r="Y13" s="110">
        <v>1629.8000000000011</v>
      </c>
      <c r="Z13" s="110">
        <v>0</v>
      </c>
      <c r="AA13" s="111" t="s">
        <v>403</v>
      </c>
      <c r="AB13" s="112" t="s">
        <v>405</v>
      </c>
      <c r="AC13" s="112" t="s">
        <v>414</v>
      </c>
      <c r="AD13" s="112"/>
      <c r="AE13" s="112" t="s">
        <v>317</v>
      </c>
      <c r="AF13" s="112"/>
      <c r="AG13" s="112"/>
      <c r="AH13" s="112"/>
      <c r="AI13" s="113"/>
      <c r="AJ13" s="113"/>
      <c r="AK13" s="113"/>
      <c r="AL13" s="113"/>
      <c r="AM13" s="113"/>
      <c r="AN13" s="113"/>
      <c r="AO13" s="108"/>
      <c r="AP13" s="113"/>
      <c r="AQ13" s="113"/>
      <c r="AR13" s="113"/>
      <c r="AS13" s="114"/>
      <c r="AT13" s="113"/>
      <c r="AU13" s="113"/>
      <c r="AV13" s="113" t="s">
        <v>317</v>
      </c>
      <c r="AW13" s="113"/>
      <c r="AX13" s="113"/>
      <c r="AY13" s="113"/>
      <c r="AZ13" s="113" t="s">
        <v>298</v>
      </c>
      <c r="BA13" s="113" t="str">
        <f t="shared" ref="BA13:BA14" si="1">Q13</f>
        <v>18/11/2019</v>
      </c>
      <c r="BB13" s="113" t="str">
        <f t="shared" ref="BB13:BB14" si="2">Q13</f>
        <v>18/11/2019</v>
      </c>
      <c r="BC13" s="113" t="s">
        <v>313</v>
      </c>
      <c r="BD13" s="113" t="s">
        <v>417</v>
      </c>
      <c r="BE13" s="113"/>
      <c r="BF13" s="113"/>
      <c r="BG13" s="113"/>
      <c r="BH13" s="113"/>
      <c r="BI13" s="108"/>
      <c r="BJ13" s="116"/>
      <c r="BK13" s="113"/>
      <c r="BL13" s="116"/>
      <c r="BM13" s="116"/>
      <c r="BN13" s="108"/>
      <c r="BO13" s="116"/>
      <c r="BP13" s="113">
        <v>11267.599999999999</v>
      </c>
      <c r="BQ13" s="113">
        <v>0</v>
      </c>
      <c r="BR13" s="113">
        <v>11267.6</v>
      </c>
      <c r="BS13" s="113">
        <v>0</v>
      </c>
      <c r="BT13" s="113">
        <v>8931.4</v>
      </c>
      <c r="BU13" s="113"/>
      <c r="BV13" s="113"/>
      <c r="BW13" s="113">
        <v>9637.7999999999993</v>
      </c>
      <c r="BX13" s="113">
        <v>9289</v>
      </c>
      <c r="BY13" s="113"/>
      <c r="BZ13" s="113">
        <v>348.8</v>
      </c>
      <c r="CA13" s="113"/>
      <c r="CB13" s="113"/>
      <c r="CC13" s="113"/>
      <c r="CD13" s="113"/>
      <c r="CE13" s="113"/>
      <c r="CF13" s="113"/>
      <c r="CG13" s="113"/>
      <c r="CH13" s="113"/>
      <c r="CI13" s="113"/>
      <c r="CJ13" s="113"/>
      <c r="CK13" s="113"/>
      <c r="CL13" s="113"/>
      <c r="CM13" s="113">
        <v>1075</v>
      </c>
      <c r="CN13" s="113">
        <v>901.9</v>
      </c>
      <c r="CO13" s="113">
        <v>173.1</v>
      </c>
      <c r="CP13" s="113"/>
      <c r="CQ13" s="113"/>
      <c r="CR13" s="113"/>
      <c r="CS13" s="113"/>
      <c r="CT13" s="113"/>
      <c r="CU13" s="113"/>
      <c r="CV13" s="113"/>
      <c r="CW13" s="113"/>
      <c r="CX13" s="113"/>
      <c r="CY13" s="113"/>
      <c r="CZ13" s="113"/>
      <c r="DA13" s="113"/>
      <c r="DB13" s="113"/>
      <c r="DC13" s="113"/>
      <c r="DD13" s="113"/>
      <c r="DE13" s="113"/>
      <c r="DF13" s="113"/>
      <c r="DG13" s="113"/>
      <c r="DH13" s="113"/>
      <c r="DI13" s="113">
        <v>554.79999999999995</v>
      </c>
      <c r="DJ13" s="113"/>
      <c r="DK13" s="113"/>
      <c r="DL13" s="113"/>
      <c r="DM13" s="113"/>
      <c r="DN13" s="113"/>
      <c r="DO13" s="113"/>
      <c r="DP13" s="113"/>
      <c r="DQ13" s="113"/>
      <c r="DR13" s="113"/>
      <c r="DS13" s="113"/>
      <c r="DT13" s="113"/>
      <c r="DU13" s="113"/>
      <c r="DV13" s="113"/>
      <c r="DW13" s="113"/>
      <c r="DX13" s="113"/>
      <c r="DY13" s="113"/>
      <c r="DZ13" s="113"/>
      <c r="EA13" s="113"/>
      <c r="EB13" s="113"/>
      <c r="EC13" s="113"/>
      <c r="ED13" s="113">
        <v>5144.7000000000007</v>
      </c>
      <c r="EE13" s="113">
        <v>2258.4</v>
      </c>
      <c r="EF13" s="113"/>
      <c r="EG13" s="113"/>
      <c r="EH13" s="113"/>
      <c r="EI13" s="113"/>
      <c r="EJ13" s="113"/>
      <c r="EK13" s="113"/>
      <c r="EL13" s="113"/>
      <c r="EM13" s="113"/>
      <c r="EN13" s="113"/>
      <c r="EO13" s="113"/>
      <c r="EP13" s="113">
        <v>2886.3</v>
      </c>
      <c r="EQ13" s="113"/>
      <c r="ER13" s="113"/>
      <c r="ES13" s="113"/>
      <c r="ET13" s="113"/>
      <c r="EU13" s="114"/>
      <c r="EV13" s="113">
        <v>5765.3</v>
      </c>
      <c r="EW13" s="114">
        <v>56</v>
      </c>
      <c r="EX13" s="113"/>
      <c r="EY13" s="113"/>
      <c r="EZ13" s="113"/>
      <c r="FA13" s="113"/>
      <c r="FB13" s="113"/>
      <c r="FC13" s="113"/>
      <c r="FD13" s="113"/>
      <c r="FE13" s="113"/>
      <c r="FF13" s="113"/>
      <c r="FG13" s="113"/>
      <c r="FH13" s="113"/>
      <c r="FI13" s="113"/>
      <c r="FJ13" s="113">
        <v>357.6</v>
      </c>
      <c r="FK13" s="104" t="s">
        <v>308</v>
      </c>
      <c r="FL13" s="104" t="s">
        <v>303</v>
      </c>
      <c r="FM13" s="104"/>
      <c r="FN13" s="137"/>
      <c r="FO13" s="108"/>
      <c r="FP13" s="104" t="s">
        <v>320</v>
      </c>
      <c r="FQ13" s="108"/>
      <c r="FR13" s="106"/>
      <c r="FS13" s="106"/>
      <c r="FT13" s="109"/>
      <c r="FU13" s="104"/>
      <c r="FV13" s="104"/>
      <c r="FW13" s="104"/>
      <c r="FX13" s="104"/>
      <c r="FY13" s="104"/>
      <c r="FZ13" s="104"/>
      <c r="GA13" s="104"/>
      <c r="GB13" s="104"/>
      <c r="GC13" s="104"/>
      <c r="GD13" s="104" t="s">
        <v>302</v>
      </c>
      <c r="GE13" s="104"/>
      <c r="GF13" s="104"/>
      <c r="GG13" s="104"/>
      <c r="GH13" s="104"/>
      <c r="GI13" s="104"/>
      <c r="GJ13" s="104"/>
      <c r="GK13" s="104"/>
      <c r="GL13" s="104"/>
      <c r="GM13" s="104"/>
      <c r="GN13" s="104" t="s">
        <v>323</v>
      </c>
      <c r="GO13" s="106"/>
      <c r="GP13" s="104"/>
      <c r="GQ13" s="104"/>
      <c r="GR13" s="109"/>
      <c r="GS13" s="106"/>
      <c r="GT13" s="106"/>
      <c r="GU13" s="106"/>
      <c r="GV13" s="106"/>
      <c r="GW13" s="106"/>
      <c r="GX13" s="106"/>
      <c r="GY13" s="138">
        <v>312599000</v>
      </c>
      <c r="GZ13" s="138"/>
      <c r="HA13" s="106"/>
      <c r="HB13" s="106"/>
      <c r="HC13" s="106">
        <v>1</v>
      </c>
      <c r="HD13" s="117">
        <v>10910</v>
      </c>
      <c r="HE13" s="77"/>
      <c r="HF13" s="77"/>
      <c r="HG13" s="77"/>
      <c r="HH13" s="77"/>
      <c r="HI13" s="77"/>
      <c r="HJ13" s="77"/>
      <c r="HK13" s="77"/>
      <c r="HL13" s="77"/>
      <c r="HM13" s="77"/>
      <c r="HN13" s="77"/>
      <c r="HO13" s="77"/>
      <c r="HP13" s="77"/>
      <c r="HQ13" s="77"/>
      <c r="HR13" s="77"/>
      <c r="HS13" s="77"/>
      <c r="HT13" s="77"/>
      <c r="HU13" s="77"/>
    </row>
    <row r="14" spans="1:229" ht="60">
      <c r="A14" s="104">
        <v>2</v>
      </c>
      <c r="B14" s="105" t="s">
        <v>410</v>
      </c>
      <c r="C14" s="106" t="s">
        <v>429</v>
      </c>
      <c r="D14" s="106" t="s">
        <v>424</v>
      </c>
      <c r="E14" s="105" t="s">
        <v>324</v>
      </c>
      <c r="F14" s="140"/>
      <c r="G14" s="104" t="s">
        <v>314</v>
      </c>
      <c r="H14" s="105">
        <v>7216</v>
      </c>
      <c r="I14" s="105" t="s">
        <v>335</v>
      </c>
      <c r="J14" s="104" t="s">
        <v>318</v>
      </c>
      <c r="K14" s="107"/>
      <c r="L14" s="108"/>
      <c r="M14" s="107"/>
      <c r="N14" s="104">
        <v>646</v>
      </c>
      <c r="O14" s="109" t="s">
        <v>344</v>
      </c>
      <c r="P14" s="108">
        <v>847</v>
      </c>
      <c r="Q14" s="109" t="s">
        <v>345</v>
      </c>
      <c r="R14" s="110">
        <v>94075</v>
      </c>
      <c r="S14" s="110">
        <v>94194.4</v>
      </c>
      <c r="T14" s="110">
        <v>76443.899999999994</v>
      </c>
      <c r="U14" s="110">
        <v>0</v>
      </c>
      <c r="V14" s="110">
        <f t="shared" si="0"/>
        <v>2410.3000000000029</v>
      </c>
      <c r="W14" s="110">
        <v>0</v>
      </c>
      <c r="X14" s="110">
        <v>0</v>
      </c>
      <c r="Y14" s="110">
        <v>15195.100000000002</v>
      </c>
      <c r="Z14" s="110">
        <v>25.7</v>
      </c>
      <c r="AA14" s="112" t="s">
        <v>324</v>
      </c>
      <c r="AB14" s="112" t="s">
        <v>406</v>
      </c>
      <c r="AC14" s="112" t="s">
        <v>414</v>
      </c>
      <c r="AD14" s="112"/>
      <c r="AE14" s="112" t="s">
        <v>317</v>
      </c>
      <c r="AF14" s="112"/>
      <c r="AG14" s="112"/>
      <c r="AH14" s="112"/>
      <c r="AI14" s="113"/>
      <c r="AJ14" s="113"/>
      <c r="AK14" s="113"/>
      <c r="AL14" s="113"/>
      <c r="AM14" s="113"/>
      <c r="AN14" s="113"/>
      <c r="AO14" s="108"/>
      <c r="AP14" s="113"/>
      <c r="AQ14" s="113"/>
      <c r="AR14" s="113"/>
      <c r="AS14" s="114"/>
      <c r="AT14" s="113"/>
      <c r="AU14" s="113"/>
      <c r="AV14" s="113" t="s">
        <v>317</v>
      </c>
      <c r="AW14" s="113"/>
      <c r="AX14" s="113"/>
      <c r="AY14" s="113"/>
      <c r="AZ14" s="113" t="s">
        <v>298</v>
      </c>
      <c r="BA14" s="113" t="str">
        <f t="shared" si="1"/>
        <v>13/12/2019</v>
      </c>
      <c r="BB14" s="113" t="str">
        <f t="shared" si="2"/>
        <v>13/12/2019</v>
      </c>
      <c r="BC14" s="113" t="s">
        <v>313</v>
      </c>
      <c r="BD14" s="113" t="s">
        <v>417</v>
      </c>
      <c r="BE14" s="113"/>
      <c r="BF14" s="113"/>
      <c r="BG14" s="113"/>
      <c r="BH14" s="113"/>
      <c r="BI14" s="108"/>
      <c r="BJ14" s="116"/>
      <c r="BK14" s="113"/>
      <c r="BL14" s="116"/>
      <c r="BM14" s="116"/>
      <c r="BN14" s="108"/>
      <c r="BO14" s="116"/>
      <c r="BP14" s="113">
        <v>94194.4</v>
      </c>
      <c r="BQ14" s="113">
        <v>0</v>
      </c>
      <c r="BR14" s="113">
        <v>94194.4</v>
      </c>
      <c r="BS14" s="113">
        <v>0</v>
      </c>
      <c r="BT14" s="113">
        <v>76443.899999999994</v>
      </c>
      <c r="BU14" s="113"/>
      <c r="BV14" s="113"/>
      <c r="BW14" s="113">
        <v>78973.599999999991</v>
      </c>
      <c r="BX14" s="113">
        <v>76563.299999999988</v>
      </c>
      <c r="BY14" s="113">
        <v>770</v>
      </c>
      <c r="BZ14" s="113">
        <v>1640.3</v>
      </c>
      <c r="CA14" s="113"/>
      <c r="CB14" s="113"/>
      <c r="CC14" s="113"/>
      <c r="CD14" s="113"/>
      <c r="CE14" s="113"/>
      <c r="CF14" s="113"/>
      <c r="CG14" s="113"/>
      <c r="CH14" s="113"/>
      <c r="CI14" s="113"/>
      <c r="CJ14" s="113"/>
      <c r="CK14" s="113"/>
      <c r="CL14" s="113"/>
      <c r="CM14" s="113">
        <v>15195.1</v>
      </c>
      <c r="CN14" s="113">
        <v>15195.1</v>
      </c>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v>25.7</v>
      </c>
      <c r="DQ14" s="113"/>
      <c r="DR14" s="113"/>
      <c r="DS14" s="113"/>
      <c r="DT14" s="113"/>
      <c r="DU14" s="113"/>
      <c r="DV14" s="113"/>
      <c r="DW14" s="113"/>
      <c r="DX14" s="113"/>
      <c r="DY14" s="113"/>
      <c r="DZ14" s="113"/>
      <c r="EA14" s="113"/>
      <c r="EB14" s="113"/>
      <c r="EC14" s="113"/>
      <c r="ED14" s="113">
        <v>43935.5</v>
      </c>
      <c r="EE14" s="113">
        <v>21527.3</v>
      </c>
      <c r="EF14" s="113"/>
      <c r="EG14" s="113"/>
      <c r="EH14" s="113"/>
      <c r="EI14" s="113">
        <v>1477.8</v>
      </c>
      <c r="EJ14" s="113">
        <v>1114.8</v>
      </c>
      <c r="EK14" s="113">
        <v>8572.5</v>
      </c>
      <c r="EL14" s="113"/>
      <c r="EM14" s="113"/>
      <c r="EN14" s="113"/>
      <c r="EO14" s="113"/>
      <c r="EP14" s="113">
        <v>11243.1</v>
      </c>
      <c r="EQ14" s="113"/>
      <c r="ER14" s="113"/>
      <c r="ES14" s="113"/>
      <c r="ET14" s="113"/>
      <c r="EU14" s="114"/>
      <c r="EV14" s="113">
        <v>50139.5</v>
      </c>
      <c r="EW14" s="114"/>
      <c r="EX14" s="113"/>
      <c r="EY14" s="113"/>
      <c r="EZ14" s="113"/>
      <c r="FA14" s="113"/>
      <c r="FB14" s="113"/>
      <c r="FC14" s="113"/>
      <c r="FD14" s="113"/>
      <c r="FE14" s="113"/>
      <c r="FF14" s="113"/>
      <c r="FG14" s="113"/>
      <c r="FH14" s="113"/>
      <c r="FI14" s="113"/>
      <c r="FJ14" s="113">
        <v>119.4</v>
      </c>
      <c r="FK14" s="104" t="s">
        <v>346</v>
      </c>
      <c r="FL14" s="104" t="s">
        <v>303</v>
      </c>
      <c r="FM14" s="104"/>
      <c r="FN14" s="137"/>
      <c r="FO14" s="108"/>
      <c r="FP14" s="104" t="s">
        <v>319</v>
      </c>
      <c r="FQ14" s="108"/>
      <c r="FR14" s="106"/>
      <c r="FS14" s="106"/>
      <c r="FT14" s="109"/>
      <c r="FU14" s="104"/>
      <c r="FV14" s="104"/>
      <c r="FW14" s="104"/>
      <c r="FX14" s="104"/>
      <c r="FY14" s="104"/>
      <c r="FZ14" s="104"/>
      <c r="GA14" s="104"/>
      <c r="GB14" s="104" t="s">
        <v>302</v>
      </c>
      <c r="GC14" s="104"/>
      <c r="GD14" s="104"/>
      <c r="GE14" s="104"/>
      <c r="GF14" s="104"/>
      <c r="GG14" s="104"/>
      <c r="GH14" s="104"/>
      <c r="GI14" s="104"/>
      <c r="GJ14" s="104"/>
      <c r="GK14" s="104"/>
      <c r="GL14" s="104"/>
      <c r="GM14" s="104"/>
      <c r="GN14" s="104" t="s">
        <v>323</v>
      </c>
      <c r="GO14" s="106"/>
      <c r="GP14" s="104"/>
      <c r="GQ14" s="104"/>
      <c r="GR14" s="109"/>
      <c r="GS14" s="106"/>
      <c r="GT14" s="106"/>
      <c r="GU14" s="106"/>
      <c r="GV14" s="106"/>
      <c r="GW14" s="106"/>
      <c r="GX14" s="106"/>
      <c r="GY14" s="138">
        <v>2675536500</v>
      </c>
      <c r="GZ14" s="138">
        <v>2675536500</v>
      </c>
      <c r="HA14" s="106"/>
      <c r="HB14" s="106"/>
      <c r="HC14" s="106">
        <v>1</v>
      </c>
      <c r="HD14" s="117">
        <v>94075</v>
      </c>
      <c r="HE14" s="77"/>
      <c r="HF14" s="77"/>
      <c r="HG14" s="77"/>
      <c r="HH14" s="77"/>
      <c r="HI14" s="77"/>
      <c r="HJ14" s="77"/>
      <c r="HK14" s="77"/>
      <c r="HL14" s="77"/>
      <c r="HM14" s="77"/>
      <c r="HN14" s="77"/>
      <c r="HO14" s="77"/>
      <c r="HP14" s="77"/>
      <c r="HQ14" s="77"/>
      <c r="HR14" s="77"/>
      <c r="HS14" s="77"/>
      <c r="HT14" s="77"/>
      <c r="HU14" s="77"/>
    </row>
    <row r="15" spans="1:229" s="66" customFormat="1" ht="27.75" customHeight="1">
      <c r="A15" s="118" t="s">
        <v>11</v>
      </c>
      <c r="B15" s="125"/>
      <c r="C15" s="126" t="s">
        <v>459</v>
      </c>
      <c r="D15" s="126"/>
      <c r="E15" s="125"/>
      <c r="F15" s="125"/>
      <c r="G15" s="118"/>
      <c r="H15" s="125"/>
      <c r="I15" s="125"/>
      <c r="J15" s="118"/>
      <c r="K15" s="127"/>
      <c r="L15" s="119"/>
      <c r="M15" s="127"/>
      <c r="N15" s="118"/>
      <c r="O15" s="120"/>
      <c r="P15" s="119"/>
      <c r="Q15" s="120"/>
      <c r="R15" s="129">
        <v>0</v>
      </c>
      <c r="S15" s="129" t="e">
        <f>SUM(#REF!)</f>
        <v>#REF!</v>
      </c>
      <c r="T15" s="129" t="e">
        <f>SUM(#REF!)</f>
        <v>#REF!</v>
      </c>
      <c r="U15" s="129"/>
      <c r="V15" s="129"/>
      <c r="W15" s="129"/>
      <c r="X15" s="129"/>
      <c r="Y15" s="129"/>
      <c r="Z15" s="129"/>
      <c r="AA15" s="146"/>
      <c r="AB15" s="122"/>
      <c r="AC15" s="122"/>
      <c r="AD15" s="122"/>
      <c r="AE15" s="122"/>
      <c r="AF15" s="122"/>
      <c r="AG15" s="122"/>
      <c r="AH15" s="122"/>
      <c r="AI15" s="121"/>
      <c r="AJ15" s="121"/>
      <c r="AK15" s="121"/>
      <c r="AL15" s="121"/>
      <c r="AM15" s="121"/>
      <c r="AN15" s="121"/>
      <c r="AO15" s="119"/>
      <c r="AP15" s="121"/>
      <c r="AQ15" s="121"/>
      <c r="AR15" s="121"/>
      <c r="AS15" s="124"/>
      <c r="AT15" s="121"/>
      <c r="AU15" s="121"/>
      <c r="AV15" s="121"/>
      <c r="AW15" s="121"/>
      <c r="AX15" s="121"/>
      <c r="AY15" s="121"/>
      <c r="AZ15" s="130"/>
      <c r="BA15" s="121"/>
      <c r="BB15" s="121"/>
      <c r="BC15" s="121"/>
      <c r="BD15" s="121"/>
      <c r="BE15" s="121"/>
      <c r="BF15" s="121"/>
      <c r="BG15" s="121"/>
      <c r="BH15" s="121"/>
      <c r="BI15" s="119"/>
      <c r="BJ15" s="123"/>
      <c r="BK15" s="121"/>
      <c r="BL15" s="123"/>
      <c r="BM15" s="123"/>
      <c r="BN15" s="119"/>
      <c r="BO15" s="123"/>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4"/>
      <c r="EV15" s="121"/>
      <c r="EW15" s="124"/>
      <c r="EX15" s="121"/>
      <c r="EY15" s="121"/>
      <c r="EZ15" s="121"/>
      <c r="FA15" s="121"/>
      <c r="FB15" s="121"/>
      <c r="FC15" s="121"/>
      <c r="FD15" s="121"/>
      <c r="FE15" s="121"/>
      <c r="FF15" s="121"/>
      <c r="FG15" s="121"/>
      <c r="FH15" s="121"/>
      <c r="FI15" s="121"/>
      <c r="FJ15" s="121"/>
      <c r="FK15" s="118"/>
      <c r="FL15" s="118"/>
      <c r="FM15" s="118"/>
      <c r="FN15" s="147"/>
      <c r="FO15" s="99"/>
      <c r="FP15" s="148"/>
      <c r="FQ15" s="99"/>
      <c r="FR15" s="148"/>
      <c r="FS15" s="148"/>
      <c r="FT15" s="100"/>
      <c r="FU15" s="80"/>
      <c r="FV15" s="80"/>
      <c r="FW15" s="80"/>
      <c r="FX15" s="80"/>
      <c r="FY15" s="80"/>
      <c r="FZ15" s="80"/>
      <c r="GA15" s="80"/>
      <c r="GB15" s="80"/>
      <c r="GC15" s="80"/>
      <c r="GD15" s="80"/>
      <c r="GE15" s="80"/>
      <c r="GF15" s="80"/>
      <c r="GG15" s="80"/>
      <c r="GH15" s="80"/>
      <c r="GI15" s="80"/>
      <c r="GJ15" s="80"/>
      <c r="GK15" s="80"/>
      <c r="GL15" s="80"/>
      <c r="GM15" s="80"/>
      <c r="GN15" s="80"/>
      <c r="GO15" s="148"/>
      <c r="GP15" s="80"/>
      <c r="GQ15" s="80"/>
      <c r="GR15" s="100"/>
      <c r="GS15" s="148"/>
      <c r="GT15" s="148"/>
      <c r="GU15" s="148"/>
      <c r="GV15" s="148"/>
      <c r="GW15" s="148"/>
      <c r="GX15" s="148"/>
      <c r="GY15" s="149"/>
      <c r="GZ15" s="148"/>
      <c r="HA15" s="148"/>
      <c r="HB15" s="148"/>
      <c r="HC15" s="148"/>
      <c r="HD15" s="133"/>
      <c r="HE15" s="134"/>
      <c r="HF15" s="134"/>
      <c r="HG15" s="134"/>
      <c r="HH15" s="134"/>
      <c r="HI15" s="134"/>
      <c r="HJ15" s="134"/>
      <c r="HK15" s="134"/>
      <c r="HL15" s="134"/>
      <c r="HM15" s="134"/>
      <c r="HN15" s="134"/>
      <c r="HO15" s="134"/>
      <c r="HP15" s="134"/>
      <c r="HQ15" s="134"/>
      <c r="HR15" s="134"/>
      <c r="HS15" s="134"/>
      <c r="HT15" s="134"/>
      <c r="HU15" s="134"/>
    </row>
    <row r="16" spans="1:229" s="66" customFormat="1" ht="31.5" customHeight="1">
      <c r="A16" s="118" t="s">
        <v>12</v>
      </c>
      <c r="B16" s="125"/>
      <c r="C16" s="126" t="s">
        <v>460</v>
      </c>
      <c r="D16" s="126"/>
      <c r="E16" s="125"/>
      <c r="F16" s="125"/>
      <c r="G16" s="118"/>
      <c r="H16" s="125"/>
      <c r="I16" s="125"/>
      <c r="J16" s="118"/>
      <c r="K16" s="127"/>
      <c r="L16" s="119"/>
      <c r="M16" s="127"/>
      <c r="N16" s="118"/>
      <c r="O16" s="120"/>
      <c r="P16" s="119"/>
      <c r="Q16" s="120"/>
      <c r="R16" s="129">
        <f>SUM(R17:R18)</f>
        <v>35273.4</v>
      </c>
      <c r="S16" s="129">
        <f>SUM(S17:S18)</f>
        <v>0</v>
      </c>
      <c r="T16" s="129">
        <f>SUM(T17:T18)</f>
        <v>32392.400000000001</v>
      </c>
      <c r="U16" s="129"/>
      <c r="V16" s="129"/>
      <c r="W16" s="129"/>
      <c r="X16" s="129"/>
      <c r="Y16" s="129"/>
      <c r="Z16" s="129"/>
      <c r="AA16" s="146"/>
      <c r="AB16" s="122"/>
      <c r="AC16" s="122"/>
      <c r="AD16" s="122"/>
      <c r="AE16" s="122"/>
      <c r="AF16" s="122"/>
      <c r="AG16" s="122"/>
      <c r="AH16" s="122"/>
      <c r="AI16" s="121"/>
      <c r="AJ16" s="121"/>
      <c r="AK16" s="121"/>
      <c r="AL16" s="121"/>
      <c r="AM16" s="121"/>
      <c r="AN16" s="121"/>
      <c r="AO16" s="119"/>
      <c r="AP16" s="121"/>
      <c r="AQ16" s="121"/>
      <c r="AR16" s="121"/>
      <c r="AS16" s="124"/>
      <c r="AT16" s="121"/>
      <c r="AU16" s="121"/>
      <c r="AV16" s="121"/>
      <c r="AW16" s="121"/>
      <c r="AX16" s="121"/>
      <c r="AY16" s="121"/>
      <c r="AZ16" s="130"/>
      <c r="BA16" s="121"/>
      <c r="BB16" s="121"/>
      <c r="BC16" s="121"/>
      <c r="BD16" s="121"/>
      <c r="BE16" s="121"/>
      <c r="BF16" s="121"/>
      <c r="BG16" s="121"/>
      <c r="BH16" s="121"/>
      <c r="BI16" s="119"/>
      <c r="BJ16" s="123"/>
      <c r="BK16" s="121"/>
      <c r="BL16" s="123"/>
      <c r="BM16" s="123"/>
      <c r="BN16" s="119"/>
      <c r="BO16" s="123"/>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4"/>
      <c r="EV16" s="121"/>
      <c r="EW16" s="124"/>
      <c r="EX16" s="121"/>
      <c r="EY16" s="121"/>
      <c r="EZ16" s="121"/>
      <c r="FA16" s="121"/>
      <c r="FB16" s="121"/>
      <c r="FC16" s="121"/>
      <c r="FD16" s="121"/>
      <c r="FE16" s="121"/>
      <c r="FF16" s="121"/>
      <c r="FG16" s="121"/>
      <c r="FH16" s="121"/>
      <c r="FI16" s="121"/>
      <c r="FJ16" s="121"/>
      <c r="FK16" s="118"/>
      <c r="FL16" s="118"/>
      <c r="FM16" s="118"/>
      <c r="FN16" s="147"/>
      <c r="FO16" s="99"/>
      <c r="FP16" s="148"/>
      <c r="FQ16" s="99"/>
      <c r="FR16" s="148"/>
      <c r="FS16" s="148"/>
      <c r="FT16" s="100"/>
      <c r="FU16" s="80"/>
      <c r="FV16" s="80"/>
      <c r="FW16" s="80"/>
      <c r="FX16" s="80"/>
      <c r="FY16" s="80"/>
      <c r="FZ16" s="80"/>
      <c r="GA16" s="80"/>
      <c r="GB16" s="80"/>
      <c r="GC16" s="80"/>
      <c r="GD16" s="80"/>
      <c r="GE16" s="80"/>
      <c r="GF16" s="80"/>
      <c r="GG16" s="80"/>
      <c r="GH16" s="80"/>
      <c r="GI16" s="80"/>
      <c r="GJ16" s="80"/>
      <c r="GK16" s="80"/>
      <c r="GL16" s="80"/>
      <c r="GM16" s="80"/>
      <c r="GN16" s="80"/>
      <c r="GO16" s="148"/>
      <c r="GP16" s="80"/>
      <c r="GQ16" s="80"/>
      <c r="GR16" s="100"/>
      <c r="GS16" s="148"/>
      <c r="GT16" s="148"/>
      <c r="GU16" s="148"/>
      <c r="GV16" s="148"/>
      <c r="GW16" s="148"/>
      <c r="GX16" s="148"/>
      <c r="GY16" s="149"/>
      <c r="GZ16" s="148"/>
      <c r="HA16" s="148"/>
      <c r="HB16" s="148"/>
      <c r="HC16" s="148"/>
      <c r="HD16" s="133"/>
      <c r="HE16" s="134"/>
      <c r="HF16" s="134"/>
      <c r="HG16" s="134"/>
      <c r="HH16" s="134"/>
      <c r="HI16" s="134"/>
      <c r="HJ16" s="134"/>
      <c r="HK16" s="134"/>
      <c r="HL16" s="134"/>
      <c r="HM16" s="134"/>
      <c r="HN16" s="134"/>
      <c r="HO16" s="134"/>
      <c r="HP16" s="134"/>
      <c r="HQ16" s="134"/>
      <c r="HR16" s="134"/>
      <c r="HS16" s="134"/>
      <c r="HT16" s="134"/>
      <c r="HU16" s="134"/>
    </row>
    <row r="17" spans="1:229" ht="45">
      <c r="A17" s="104">
        <v>1</v>
      </c>
      <c r="B17" s="105"/>
      <c r="C17" s="154" t="s">
        <v>463</v>
      </c>
      <c r="D17" s="154" t="s">
        <v>464</v>
      </c>
      <c r="E17" s="105"/>
      <c r="F17" s="154"/>
      <c r="G17" s="155" t="s">
        <v>465</v>
      </c>
      <c r="H17" s="105"/>
      <c r="I17" s="105"/>
      <c r="J17" s="104"/>
      <c r="K17" s="107"/>
      <c r="L17" s="108"/>
      <c r="M17" s="107"/>
      <c r="N17" s="104"/>
      <c r="O17" s="109"/>
      <c r="P17" s="156">
        <v>178</v>
      </c>
      <c r="Q17" s="157" t="s">
        <v>466</v>
      </c>
      <c r="R17" s="158">
        <v>35273.4</v>
      </c>
      <c r="S17" s="110"/>
      <c r="T17" s="110">
        <v>32392.400000000001</v>
      </c>
      <c r="U17" s="110"/>
      <c r="V17" s="110"/>
      <c r="W17" s="110"/>
      <c r="X17" s="110"/>
      <c r="Y17" s="110"/>
      <c r="Z17" s="110"/>
      <c r="AA17" s="159" t="s">
        <v>404</v>
      </c>
      <c r="AB17" s="160" t="s">
        <v>405</v>
      </c>
      <c r="AC17" s="160" t="s">
        <v>461</v>
      </c>
      <c r="AD17" s="160"/>
      <c r="AE17" s="160" t="s">
        <v>317</v>
      </c>
      <c r="AF17" s="160"/>
      <c r="AG17" s="112"/>
      <c r="AH17" s="112"/>
      <c r="AI17" s="113"/>
      <c r="AJ17" s="113"/>
      <c r="AK17" s="113"/>
      <c r="AL17" s="113"/>
      <c r="AM17" s="113"/>
      <c r="AN17" s="113"/>
      <c r="AO17" s="108"/>
      <c r="AP17" s="113"/>
      <c r="AQ17" s="113"/>
      <c r="AR17" s="113"/>
      <c r="AS17" s="114"/>
      <c r="AT17" s="113"/>
      <c r="AU17" s="113"/>
      <c r="AV17" s="113" t="s">
        <v>317</v>
      </c>
      <c r="AW17" s="113"/>
      <c r="AX17" s="113"/>
      <c r="AY17" s="113"/>
      <c r="AZ17" s="161" t="s">
        <v>298</v>
      </c>
      <c r="BA17" s="161" t="str">
        <f t="shared" ref="BA17" si="3">Q17</f>
        <v>31/5/2021</v>
      </c>
      <c r="BB17" s="161" t="str">
        <f t="shared" ref="BB17" si="4">Q17</f>
        <v>31/5/2021</v>
      </c>
      <c r="BC17" s="161" t="s">
        <v>313</v>
      </c>
      <c r="BD17" s="161"/>
      <c r="BE17" s="161"/>
      <c r="BF17" s="157"/>
      <c r="BG17" s="161"/>
      <c r="BH17" s="161"/>
      <c r="BI17" s="156"/>
      <c r="BJ17" s="162"/>
      <c r="BK17" s="161"/>
      <c r="BL17" s="162"/>
      <c r="BM17" s="162"/>
      <c r="BN17" s="156"/>
      <c r="BO17" s="162"/>
      <c r="BP17" s="161">
        <v>35273.4</v>
      </c>
      <c r="BQ17" s="161">
        <v>0</v>
      </c>
      <c r="BR17" s="161">
        <v>35273.4</v>
      </c>
      <c r="BS17" s="161">
        <v>0</v>
      </c>
      <c r="BT17" s="161"/>
      <c r="BU17" s="161">
        <v>32534.800000000003</v>
      </c>
      <c r="BV17" s="161">
        <v>32392.400000000001</v>
      </c>
      <c r="BW17" s="161">
        <v>122</v>
      </c>
      <c r="BX17" s="161">
        <v>20.399999999999999</v>
      </c>
      <c r="BY17" s="161"/>
      <c r="BZ17" s="161"/>
      <c r="CA17" s="161"/>
      <c r="CB17" s="161"/>
      <c r="CC17" s="161"/>
      <c r="CD17" s="161"/>
      <c r="CE17" s="161"/>
      <c r="CF17" s="161"/>
      <c r="CG17" s="161"/>
      <c r="CH17" s="161"/>
      <c r="CI17" s="161"/>
      <c r="CJ17" s="161"/>
      <c r="CK17" s="161">
        <v>2738.6</v>
      </c>
      <c r="CL17" s="161">
        <v>1023.3</v>
      </c>
      <c r="CM17" s="161">
        <v>360.2</v>
      </c>
      <c r="CN17" s="161"/>
      <c r="CO17" s="161"/>
      <c r="CP17" s="161"/>
      <c r="CQ17" s="161"/>
      <c r="CR17" s="161">
        <v>1355.1</v>
      </c>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v>25211.7</v>
      </c>
      <c r="EC17" s="161">
        <v>8330.4</v>
      </c>
      <c r="ED17" s="161"/>
      <c r="EE17" s="161"/>
      <c r="EF17" s="161"/>
      <c r="EG17" s="161">
        <v>2306.8000000000002</v>
      </c>
      <c r="EH17" s="161"/>
      <c r="EI17" s="161">
        <v>4814.1000000000004</v>
      </c>
      <c r="EJ17" s="161"/>
      <c r="EK17" s="161"/>
      <c r="EL17" s="161"/>
      <c r="EM17" s="161"/>
      <c r="EN17" s="161">
        <v>9760.4</v>
      </c>
      <c r="EO17" s="161"/>
      <c r="EP17" s="161"/>
      <c r="EQ17" s="161"/>
      <c r="ER17" s="161"/>
      <c r="ES17" s="163"/>
      <c r="ET17" s="161">
        <v>10061.700000000001</v>
      </c>
      <c r="EU17" s="163">
        <v>85</v>
      </c>
      <c r="EV17" s="161"/>
      <c r="EW17" s="161"/>
      <c r="EX17" s="161"/>
      <c r="EY17" s="161"/>
      <c r="EZ17" s="161"/>
      <c r="FA17" s="161"/>
      <c r="FB17" s="161"/>
      <c r="FC17" s="161"/>
      <c r="FD17" s="161"/>
      <c r="FE17" s="161"/>
      <c r="FF17" s="161"/>
      <c r="FG17" s="161"/>
      <c r="FH17" s="161">
        <v>579.70000000000005</v>
      </c>
      <c r="FI17" s="161"/>
      <c r="FJ17" s="161"/>
      <c r="FK17" s="161"/>
      <c r="FL17" s="161"/>
      <c r="FM17" s="155"/>
      <c r="FN17" s="164"/>
      <c r="FO17" s="161"/>
      <c r="FP17" s="155" t="s">
        <v>304</v>
      </c>
      <c r="FQ17" s="155" t="s">
        <v>303</v>
      </c>
      <c r="FR17" s="155"/>
      <c r="FS17" s="102"/>
      <c r="FT17" s="143"/>
      <c r="FU17" s="144"/>
      <c r="FV17" s="144"/>
      <c r="FW17" s="144"/>
      <c r="FX17" s="144"/>
      <c r="FY17" s="144"/>
      <c r="FZ17" s="144"/>
      <c r="GA17" s="144"/>
      <c r="GB17" s="144"/>
      <c r="GC17" s="144"/>
      <c r="GD17" s="144"/>
      <c r="GE17" s="144"/>
      <c r="GF17" s="144"/>
      <c r="GG17" s="144"/>
      <c r="GH17" s="144"/>
      <c r="GI17" s="144"/>
      <c r="GJ17" s="144"/>
      <c r="GK17" s="144"/>
      <c r="GL17" s="144"/>
      <c r="GM17" s="144"/>
      <c r="GN17" s="144"/>
      <c r="GO17" s="102"/>
      <c r="GP17" s="144"/>
      <c r="GQ17" s="144"/>
      <c r="GR17" s="143"/>
      <c r="GS17" s="102"/>
      <c r="GT17" s="102"/>
      <c r="GU17" s="102"/>
      <c r="GV17" s="102"/>
      <c r="GW17" s="102"/>
      <c r="GX17" s="102"/>
      <c r="GY17" s="145"/>
      <c r="GZ17" s="102"/>
      <c r="HA17" s="102"/>
      <c r="HB17" s="102"/>
      <c r="HC17" s="102"/>
      <c r="HD17" s="117"/>
      <c r="HE17" s="77"/>
      <c r="HF17" s="77"/>
      <c r="HG17" s="77"/>
      <c r="HH17" s="77"/>
      <c r="HI17" s="77"/>
      <c r="HJ17" s="77"/>
      <c r="HK17" s="77"/>
      <c r="HL17" s="77"/>
      <c r="HM17" s="77"/>
      <c r="HN17" s="77"/>
      <c r="HO17" s="77"/>
      <c r="HP17" s="77"/>
      <c r="HQ17" s="77"/>
      <c r="HR17" s="77"/>
      <c r="HS17" s="77"/>
      <c r="HT17" s="77"/>
      <c r="HU17" s="77"/>
    </row>
    <row r="18" spans="1:229">
      <c r="A18" s="104"/>
      <c r="B18" s="105"/>
      <c r="C18" s="106"/>
      <c r="D18" s="106"/>
      <c r="E18" s="105"/>
      <c r="F18" s="105"/>
      <c r="G18" s="104"/>
      <c r="H18" s="105"/>
      <c r="I18" s="105"/>
      <c r="J18" s="104"/>
      <c r="K18" s="107"/>
      <c r="L18" s="108"/>
      <c r="M18" s="107"/>
      <c r="N18" s="104"/>
      <c r="O18" s="109"/>
      <c r="P18" s="108"/>
      <c r="Q18" s="109"/>
      <c r="R18" s="110"/>
      <c r="S18" s="110"/>
      <c r="T18" s="110"/>
      <c r="U18" s="110"/>
      <c r="V18" s="110"/>
      <c r="W18" s="110"/>
      <c r="X18" s="110"/>
      <c r="Y18" s="110"/>
      <c r="Z18" s="110"/>
      <c r="AA18" s="111"/>
      <c r="AB18" s="112"/>
      <c r="AC18" s="112"/>
      <c r="AD18" s="112"/>
      <c r="AE18" s="112"/>
      <c r="AF18" s="112"/>
      <c r="AG18" s="112"/>
      <c r="AH18" s="112"/>
      <c r="AI18" s="113"/>
      <c r="AJ18" s="113"/>
      <c r="AK18" s="113"/>
      <c r="AL18" s="113"/>
      <c r="AM18" s="113"/>
      <c r="AN18" s="113"/>
      <c r="AO18" s="108"/>
      <c r="AP18" s="113"/>
      <c r="AQ18" s="113"/>
      <c r="AR18" s="113"/>
      <c r="AS18" s="114"/>
      <c r="AT18" s="113"/>
      <c r="AU18" s="113"/>
      <c r="AV18" s="113"/>
      <c r="AW18" s="113"/>
      <c r="AX18" s="113"/>
      <c r="AY18" s="113"/>
      <c r="AZ18" s="115"/>
      <c r="BA18" s="113"/>
      <c r="BB18" s="113"/>
      <c r="BC18" s="113"/>
      <c r="BD18" s="113"/>
      <c r="BE18" s="113"/>
      <c r="BF18" s="113"/>
      <c r="BG18" s="113"/>
      <c r="BH18" s="113"/>
      <c r="BI18" s="108"/>
      <c r="BJ18" s="116"/>
      <c r="BK18" s="113"/>
      <c r="BL18" s="116"/>
      <c r="BM18" s="116"/>
      <c r="BN18" s="108"/>
      <c r="BO18" s="116"/>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4"/>
      <c r="EV18" s="113"/>
      <c r="EW18" s="114"/>
      <c r="EX18" s="113"/>
      <c r="EY18" s="113"/>
      <c r="EZ18" s="113"/>
      <c r="FA18" s="113"/>
      <c r="FB18" s="113"/>
      <c r="FC18" s="113"/>
      <c r="FD18" s="113"/>
      <c r="FE18" s="113"/>
      <c r="FF18" s="113"/>
      <c r="FG18" s="113"/>
      <c r="FH18" s="113"/>
      <c r="FI18" s="113"/>
      <c r="FJ18" s="113"/>
      <c r="FK18" s="104"/>
      <c r="FL18" s="104"/>
      <c r="FM18" s="104"/>
      <c r="FN18" s="141"/>
      <c r="FO18" s="142"/>
      <c r="FP18" s="102"/>
      <c r="FQ18" s="142"/>
      <c r="FR18" s="102"/>
      <c r="FS18" s="102"/>
      <c r="FT18" s="143"/>
      <c r="FU18" s="144"/>
      <c r="FV18" s="144"/>
      <c r="FW18" s="144"/>
      <c r="FX18" s="144"/>
      <c r="FY18" s="144"/>
      <c r="FZ18" s="144"/>
      <c r="GA18" s="144"/>
      <c r="GB18" s="144"/>
      <c r="GC18" s="144"/>
      <c r="GD18" s="144"/>
      <c r="GE18" s="144"/>
      <c r="GF18" s="144"/>
      <c r="GG18" s="144"/>
      <c r="GH18" s="144"/>
      <c r="GI18" s="144"/>
      <c r="GJ18" s="144"/>
      <c r="GK18" s="144"/>
      <c r="GL18" s="144"/>
      <c r="GM18" s="144"/>
      <c r="GN18" s="144"/>
      <c r="GO18" s="102"/>
      <c r="GP18" s="144"/>
      <c r="GQ18" s="144"/>
      <c r="GR18" s="143"/>
      <c r="GS18" s="102"/>
      <c r="GT18" s="102"/>
      <c r="GU18" s="102"/>
      <c r="GV18" s="102"/>
      <c r="GW18" s="102"/>
      <c r="GX18" s="102"/>
      <c r="GY18" s="145"/>
      <c r="GZ18" s="102"/>
      <c r="HA18" s="102"/>
      <c r="HB18" s="102"/>
      <c r="HC18" s="102"/>
      <c r="HD18" s="117"/>
      <c r="HE18" s="77"/>
      <c r="HF18" s="77"/>
      <c r="HG18" s="77"/>
      <c r="HH18" s="77"/>
      <c r="HI18" s="77"/>
      <c r="HJ18" s="77"/>
      <c r="HK18" s="77"/>
      <c r="HL18" s="77"/>
      <c r="HM18" s="77"/>
      <c r="HN18" s="77"/>
      <c r="HO18" s="77"/>
      <c r="HP18" s="77"/>
      <c r="HQ18" s="77"/>
      <c r="HR18" s="77"/>
      <c r="HS18" s="77"/>
      <c r="HT18" s="77"/>
      <c r="HU18" s="77"/>
    </row>
    <row r="19" spans="1:229" s="66" customFormat="1" ht="27.75" customHeight="1">
      <c r="A19" s="118" t="s">
        <v>13</v>
      </c>
      <c r="B19" s="125"/>
      <c r="C19" s="126" t="s">
        <v>14</v>
      </c>
      <c r="D19" s="126"/>
      <c r="E19" s="125"/>
      <c r="F19" s="125"/>
      <c r="G19" s="118"/>
      <c r="H19" s="125"/>
      <c r="I19" s="125"/>
      <c r="J19" s="118"/>
      <c r="K19" s="127"/>
      <c r="L19" s="119"/>
      <c r="M19" s="127"/>
      <c r="N19" s="118"/>
      <c r="O19" s="120"/>
      <c r="P19" s="119"/>
      <c r="Q19" s="120"/>
      <c r="R19" s="129">
        <f>SUM(R20:R20)</f>
        <v>0</v>
      </c>
      <c r="S19" s="129">
        <f>SUM(S20:S20)</f>
        <v>0</v>
      </c>
      <c r="T19" s="129">
        <f>SUM(T20:T20)</f>
        <v>0</v>
      </c>
      <c r="U19" s="129"/>
      <c r="V19" s="129"/>
      <c r="W19" s="129"/>
      <c r="X19" s="129"/>
      <c r="Y19" s="129"/>
      <c r="Z19" s="129"/>
      <c r="AA19" s="146"/>
      <c r="AB19" s="122"/>
      <c r="AC19" s="122"/>
      <c r="AD19" s="122"/>
      <c r="AE19" s="122"/>
      <c r="AF19" s="122"/>
      <c r="AG19" s="122"/>
      <c r="AH19" s="122"/>
      <c r="AI19" s="121"/>
      <c r="AJ19" s="121"/>
      <c r="AK19" s="121"/>
      <c r="AL19" s="121"/>
      <c r="AM19" s="121"/>
      <c r="AN19" s="121"/>
      <c r="AO19" s="119"/>
      <c r="AP19" s="121"/>
      <c r="AQ19" s="121"/>
      <c r="AR19" s="121"/>
      <c r="AS19" s="124"/>
      <c r="AT19" s="121"/>
      <c r="AU19" s="121"/>
      <c r="AV19" s="121"/>
      <c r="AW19" s="121"/>
      <c r="AX19" s="121"/>
      <c r="AY19" s="121"/>
      <c r="AZ19" s="130"/>
      <c r="BA19" s="121"/>
      <c r="BB19" s="121"/>
      <c r="BC19" s="121"/>
      <c r="BD19" s="121"/>
      <c r="BE19" s="121"/>
      <c r="BF19" s="121"/>
      <c r="BG19" s="121"/>
      <c r="BH19" s="121"/>
      <c r="BI19" s="119"/>
      <c r="BJ19" s="123"/>
      <c r="BK19" s="121"/>
      <c r="BL19" s="123"/>
      <c r="BM19" s="123"/>
      <c r="BN19" s="119"/>
      <c r="BO19" s="123"/>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4"/>
      <c r="EV19" s="121"/>
      <c r="EW19" s="124"/>
      <c r="EX19" s="121"/>
      <c r="EY19" s="121"/>
      <c r="EZ19" s="121"/>
      <c r="FA19" s="121"/>
      <c r="FB19" s="121"/>
      <c r="FC19" s="121"/>
      <c r="FD19" s="121"/>
      <c r="FE19" s="121"/>
      <c r="FF19" s="121"/>
      <c r="FG19" s="121"/>
      <c r="FH19" s="121"/>
      <c r="FI19" s="121"/>
      <c r="FJ19" s="121"/>
      <c r="FK19" s="118"/>
      <c r="FL19" s="118"/>
      <c r="FM19" s="118"/>
      <c r="FN19" s="147"/>
      <c r="FO19" s="99"/>
      <c r="FP19" s="148"/>
      <c r="FQ19" s="99"/>
      <c r="FR19" s="148"/>
      <c r="FS19" s="148"/>
      <c r="FT19" s="100"/>
      <c r="FU19" s="80"/>
      <c r="FV19" s="80"/>
      <c r="FW19" s="80"/>
      <c r="FX19" s="80"/>
      <c r="FY19" s="80"/>
      <c r="FZ19" s="80"/>
      <c r="GA19" s="80"/>
      <c r="GB19" s="80"/>
      <c r="GC19" s="80"/>
      <c r="GD19" s="80"/>
      <c r="GE19" s="80"/>
      <c r="GF19" s="80"/>
      <c r="GG19" s="80"/>
      <c r="GH19" s="80"/>
      <c r="GI19" s="80"/>
      <c r="GJ19" s="80"/>
      <c r="GK19" s="80"/>
      <c r="GL19" s="80"/>
      <c r="GM19" s="80"/>
      <c r="GN19" s="80"/>
      <c r="GO19" s="148"/>
      <c r="GP19" s="80"/>
      <c r="GQ19" s="80"/>
      <c r="GR19" s="100"/>
      <c r="GS19" s="148"/>
      <c r="GT19" s="148"/>
      <c r="GU19" s="148"/>
      <c r="GV19" s="148"/>
      <c r="GW19" s="148"/>
      <c r="GX19" s="148"/>
      <c r="GY19" s="149"/>
      <c r="GZ19" s="148"/>
      <c r="HA19" s="148"/>
      <c r="HB19" s="148"/>
      <c r="HC19" s="148"/>
      <c r="HD19" s="133"/>
      <c r="HE19" s="134"/>
      <c r="HF19" s="134"/>
      <c r="HG19" s="134"/>
      <c r="HH19" s="134"/>
      <c r="HI19" s="134"/>
      <c r="HJ19" s="134"/>
      <c r="HK19" s="134"/>
      <c r="HL19" s="134"/>
      <c r="HM19" s="134"/>
      <c r="HN19" s="134"/>
      <c r="HO19" s="134"/>
      <c r="HP19" s="134"/>
      <c r="HQ19" s="134"/>
      <c r="HR19" s="134"/>
      <c r="HS19" s="134"/>
      <c r="HT19" s="134"/>
      <c r="HU19" s="134"/>
    </row>
    <row r="20" spans="1:229">
      <c r="A20" s="104"/>
      <c r="B20" s="105"/>
      <c r="C20" s="106"/>
      <c r="D20" s="106"/>
      <c r="E20" s="105"/>
      <c r="F20" s="105"/>
      <c r="G20" s="104"/>
      <c r="H20" s="105"/>
      <c r="I20" s="105"/>
      <c r="J20" s="104"/>
      <c r="K20" s="107"/>
      <c r="L20" s="108"/>
      <c r="M20" s="107"/>
      <c r="N20" s="108"/>
      <c r="O20" s="109"/>
      <c r="P20" s="108"/>
      <c r="Q20" s="109"/>
      <c r="R20" s="110"/>
      <c r="S20" s="110"/>
      <c r="T20" s="110"/>
      <c r="U20" s="110"/>
      <c r="V20" s="110"/>
      <c r="W20" s="110"/>
      <c r="X20" s="110"/>
      <c r="Y20" s="110"/>
      <c r="Z20" s="110"/>
      <c r="AA20" s="112"/>
      <c r="AB20" s="112"/>
      <c r="AC20" s="112"/>
      <c r="AD20" s="112"/>
      <c r="AE20" s="112"/>
      <c r="AF20" s="112"/>
      <c r="AG20" s="112"/>
      <c r="AH20" s="112"/>
      <c r="AI20" s="113"/>
      <c r="AJ20" s="113"/>
      <c r="AK20" s="113"/>
      <c r="AL20" s="113"/>
      <c r="AM20" s="113"/>
      <c r="AN20" s="113"/>
      <c r="AO20" s="108"/>
      <c r="AP20" s="113"/>
      <c r="AQ20" s="113"/>
      <c r="AR20" s="113"/>
      <c r="AS20" s="114"/>
      <c r="AT20" s="113"/>
      <c r="AU20" s="113"/>
      <c r="AV20" s="113"/>
      <c r="AW20" s="113"/>
      <c r="AX20" s="113"/>
      <c r="AY20" s="113"/>
      <c r="AZ20" s="113"/>
      <c r="BA20" s="113"/>
      <c r="BB20" s="113"/>
      <c r="BC20" s="113"/>
      <c r="BD20" s="113"/>
      <c r="BE20" s="113"/>
      <c r="BF20" s="113"/>
      <c r="BG20" s="113"/>
      <c r="BH20" s="113"/>
      <c r="BI20" s="108"/>
      <c r="BJ20" s="116"/>
      <c r="BK20" s="113"/>
      <c r="BL20" s="116"/>
      <c r="BM20" s="116"/>
      <c r="BN20" s="108"/>
      <c r="BO20" s="116"/>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4"/>
      <c r="EV20" s="113"/>
      <c r="EW20" s="114"/>
      <c r="EX20" s="113"/>
      <c r="EY20" s="113"/>
      <c r="EZ20" s="113"/>
      <c r="FA20" s="113"/>
      <c r="FB20" s="113"/>
      <c r="FC20" s="113"/>
      <c r="FD20" s="113"/>
      <c r="FE20" s="113"/>
      <c r="FF20" s="113"/>
      <c r="FG20" s="113"/>
      <c r="FH20" s="113"/>
      <c r="FI20" s="113"/>
      <c r="FJ20" s="113"/>
      <c r="FK20" s="104"/>
      <c r="FL20" s="104"/>
      <c r="FM20" s="104"/>
      <c r="FN20" s="137"/>
      <c r="FO20" s="106"/>
      <c r="FP20" s="139"/>
      <c r="FQ20" s="108"/>
      <c r="FR20" s="106"/>
      <c r="FS20" s="106"/>
      <c r="FT20" s="109"/>
      <c r="FU20" s="104"/>
      <c r="FV20" s="104"/>
      <c r="FW20" s="104"/>
      <c r="FX20" s="104"/>
      <c r="FY20" s="104"/>
      <c r="FZ20" s="104"/>
      <c r="GA20" s="104"/>
      <c r="GB20" s="104"/>
      <c r="GC20" s="104"/>
      <c r="GD20" s="104"/>
      <c r="GE20" s="104"/>
      <c r="GF20" s="104"/>
      <c r="GG20" s="104"/>
      <c r="GH20" s="104"/>
      <c r="GI20" s="104"/>
      <c r="GJ20" s="104"/>
      <c r="GK20" s="104"/>
      <c r="GL20" s="104"/>
      <c r="GM20" s="104"/>
      <c r="GN20" s="104"/>
      <c r="GO20" s="106"/>
      <c r="GP20" s="104"/>
      <c r="GQ20" s="104"/>
      <c r="GR20" s="109"/>
      <c r="GS20" s="106"/>
      <c r="GT20" s="106"/>
      <c r="GU20" s="106"/>
      <c r="GV20" s="106"/>
      <c r="GW20" s="106"/>
      <c r="GX20" s="106"/>
      <c r="GY20" s="106"/>
      <c r="GZ20" s="106"/>
      <c r="HA20" s="106"/>
      <c r="HB20" s="106"/>
      <c r="HC20" s="106"/>
      <c r="HD20" s="79"/>
      <c r="HE20" s="79"/>
      <c r="HF20" s="79"/>
      <c r="HG20" s="79"/>
      <c r="HH20" s="79"/>
      <c r="HI20" s="79"/>
      <c r="HJ20" s="79"/>
      <c r="HK20" s="79"/>
      <c r="HL20" s="79"/>
      <c r="HM20" s="79"/>
      <c r="HN20" s="79"/>
      <c r="HO20" s="79"/>
      <c r="HP20" s="79"/>
      <c r="HQ20" s="79"/>
      <c r="HR20" s="79"/>
      <c r="HS20" s="79"/>
      <c r="HT20" s="79"/>
      <c r="HU20" s="79"/>
    </row>
    <row r="21" spans="1:229" s="66" customFormat="1" ht="28.5" customHeight="1">
      <c r="A21" s="118" t="s">
        <v>380</v>
      </c>
      <c r="B21" s="126" t="s">
        <v>383</v>
      </c>
      <c r="C21" s="126" t="s">
        <v>468</v>
      </c>
      <c r="D21" s="126"/>
      <c r="E21" s="125"/>
      <c r="F21" s="125"/>
      <c r="G21" s="118"/>
      <c r="H21" s="125"/>
      <c r="I21" s="125"/>
      <c r="J21" s="118"/>
      <c r="K21" s="127"/>
      <c r="L21" s="119"/>
      <c r="M21" s="127"/>
      <c r="N21" s="119"/>
      <c r="O21" s="120"/>
      <c r="P21" s="119"/>
      <c r="Q21" s="120"/>
      <c r="R21" s="129">
        <f>R22+R30+R37+R42</f>
        <v>4680085.9000000004</v>
      </c>
      <c r="S21" s="129">
        <f>S22+S30+S37+S42</f>
        <v>68732.3</v>
      </c>
      <c r="T21" s="129">
        <f>T22+T30+T37+T42</f>
        <v>3795420.6</v>
      </c>
      <c r="U21" s="129"/>
      <c r="V21" s="110"/>
      <c r="W21" s="129"/>
      <c r="X21" s="129"/>
      <c r="Y21" s="129"/>
      <c r="Z21" s="129"/>
      <c r="AA21" s="122"/>
      <c r="AB21" s="122"/>
      <c r="AC21" s="122"/>
      <c r="AD21" s="122"/>
      <c r="AE21" s="122"/>
      <c r="AF21" s="122"/>
      <c r="AG21" s="122"/>
      <c r="AH21" s="122"/>
      <c r="AI21" s="121"/>
      <c r="AJ21" s="121"/>
      <c r="AK21" s="121"/>
      <c r="AL21" s="121"/>
      <c r="AM21" s="121"/>
      <c r="AN21" s="121"/>
      <c r="AO21" s="119"/>
      <c r="AP21" s="121"/>
      <c r="AQ21" s="121"/>
      <c r="AR21" s="121"/>
      <c r="AS21" s="124"/>
      <c r="AT21" s="121"/>
      <c r="AU21" s="121"/>
      <c r="AV21" s="121"/>
      <c r="AW21" s="121"/>
      <c r="AX21" s="121"/>
      <c r="AY21" s="121"/>
      <c r="AZ21" s="121"/>
      <c r="BA21" s="121"/>
      <c r="BB21" s="113"/>
      <c r="BC21" s="113"/>
      <c r="BD21" s="121"/>
      <c r="BE21" s="121"/>
      <c r="BF21" s="121"/>
      <c r="BG21" s="121"/>
      <c r="BH21" s="121"/>
      <c r="BI21" s="119"/>
      <c r="BJ21" s="123"/>
      <c r="BK21" s="121"/>
      <c r="BL21" s="123"/>
      <c r="BM21" s="123"/>
      <c r="BN21" s="119"/>
      <c r="BO21" s="123"/>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4"/>
      <c r="EV21" s="121"/>
      <c r="EW21" s="124"/>
      <c r="EX21" s="121"/>
      <c r="EY21" s="121"/>
      <c r="EZ21" s="121"/>
      <c r="FA21" s="121"/>
      <c r="FB21" s="121"/>
      <c r="FC21" s="121"/>
      <c r="FD21" s="121"/>
      <c r="FE21" s="121"/>
      <c r="FF21" s="121"/>
      <c r="FG21" s="121"/>
      <c r="FH21" s="121"/>
      <c r="FI21" s="121"/>
      <c r="FJ21" s="121"/>
      <c r="FK21" s="118"/>
      <c r="FL21" s="118"/>
      <c r="FM21" s="118"/>
      <c r="FN21" s="131"/>
      <c r="FO21" s="126"/>
      <c r="FP21" s="135"/>
      <c r="FQ21" s="119"/>
      <c r="FR21" s="126"/>
      <c r="FS21" s="126"/>
      <c r="FT21" s="120"/>
      <c r="FU21" s="118"/>
      <c r="FV21" s="118"/>
      <c r="FW21" s="118"/>
      <c r="FX21" s="118"/>
      <c r="FY21" s="118"/>
      <c r="FZ21" s="118"/>
      <c r="GA21" s="118"/>
      <c r="GB21" s="118"/>
      <c r="GC21" s="118"/>
      <c r="GD21" s="118"/>
      <c r="GE21" s="118"/>
      <c r="GF21" s="118"/>
      <c r="GG21" s="118"/>
      <c r="GH21" s="118"/>
      <c r="GI21" s="118"/>
      <c r="GJ21" s="118"/>
      <c r="GK21" s="118"/>
      <c r="GL21" s="118"/>
      <c r="GM21" s="118"/>
      <c r="GN21" s="118"/>
      <c r="GO21" s="126"/>
      <c r="GP21" s="118"/>
      <c r="GQ21" s="118"/>
      <c r="GR21" s="120"/>
      <c r="GS21" s="126"/>
      <c r="GT21" s="126"/>
      <c r="GU21" s="126"/>
      <c r="GV21" s="126"/>
      <c r="GW21" s="126"/>
      <c r="GX21" s="126"/>
      <c r="GY21" s="126"/>
      <c r="GZ21" s="126"/>
      <c r="HA21" s="126"/>
      <c r="HB21" s="126"/>
      <c r="HC21" s="126"/>
      <c r="HD21" s="136"/>
      <c r="HE21" s="136"/>
      <c r="HF21" s="136"/>
      <c r="HG21" s="136"/>
      <c r="HH21" s="136"/>
      <c r="HI21" s="136"/>
      <c r="HJ21" s="136"/>
      <c r="HK21" s="136"/>
      <c r="HL21" s="136"/>
      <c r="HM21" s="136"/>
      <c r="HN21" s="136"/>
      <c r="HO21" s="136"/>
      <c r="HP21" s="136"/>
      <c r="HQ21" s="136"/>
      <c r="HR21" s="136"/>
      <c r="HS21" s="136"/>
      <c r="HT21" s="136"/>
      <c r="HU21" s="136"/>
    </row>
    <row r="22" spans="1:229" s="66" customFormat="1" ht="28.5" customHeight="1">
      <c r="A22" s="118" t="s">
        <v>15</v>
      </c>
      <c r="B22" s="126"/>
      <c r="C22" s="126" t="s">
        <v>458</v>
      </c>
      <c r="D22" s="126"/>
      <c r="E22" s="125"/>
      <c r="F22" s="125"/>
      <c r="G22" s="118"/>
      <c r="H22" s="125"/>
      <c r="I22" s="125"/>
      <c r="J22" s="118"/>
      <c r="K22" s="127"/>
      <c r="L22" s="119"/>
      <c r="M22" s="127"/>
      <c r="N22" s="119"/>
      <c r="O22" s="120"/>
      <c r="P22" s="119"/>
      <c r="Q22" s="120"/>
      <c r="R22" s="129">
        <f>SUM(R23:R29)</f>
        <v>1625742.7000000002</v>
      </c>
      <c r="S22" s="129">
        <f>SUM(S23:S29)</f>
        <v>68732.3</v>
      </c>
      <c r="T22" s="129">
        <f>SUM(T23:T29)</f>
        <v>1371702.8</v>
      </c>
      <c r="U22" s="129"/>
      <c r="V22" s="110"/>
      <c r="W22" s="129"/>
      <c r="X22" s="129"/>
      <c r="Y22" s="129"/>
      <c r="Z22" s="129"/>
      <c r="AA22" s="122"/>
      <c r="AB22" s="122"/>
      <c r="AC22" s="122"/>
      <c r="AD22" s="122"/>
      <c r="AE22" s="122"/>
      <c r="AF22" s="122"/>
      <c r="AG22" s="122"/>
      <c r="AH22" s="122"/>
      <c r="AI22" s="121"/>
      <c r="AJ22" s="121"/>
      <c r="AK22" s="121"/>
      <c r="AL22" s="121"/>
      <c r="AM22" s="121"/>
      <c r="AN22" s="121"/>
      <c r="AO22" s="119"/>
      <c r="AP22" s="121"/>
      <c r="AQ22" s="121"/>
      <c r="AR22" s="121"/>
      <c r="AS22" s="124"/>
      <c r="AT22" s="121"/>
      <c r="AU22" s="121"/>
      <c r="AV22" s="121"/>
      <c r="AW22" s="121"/>
      <c r="AX22" s="121"/>
      <c r="AY22" s="121"/>
      <c r="AZ22" s="121"/>
      <c r="BA22" s="121"/>
      <c r="BB22" s="113"/>
      <c r="BC22" s="113"/>
      <c r="BD22" s="121"/>
      <c r="BE22" s="121"/>
      <c r="BF22" s="121"/>
      <c r="BG22" s="121"/>
      <c r="BH22" s="121"/>
      <c r="BI22" s="119"/>
      <c r="BJ22" s="123"/>
      <c r="BK22" s="121"/>
      <c r="BL22" s="123"/>
      <c r="BM22" s="123"/>
      <c r="BN22" s="119"/>
      <c r="BO22" s="123"/>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4"/>
      <c r="EV22" s="121"/>
      <c r="EW22" s="124"/>
      <c r="EX22" s="121"/>
      <c r="EY22" s="121"/>
      <c r="EZ22" s="121"/>
      <c r="FA22" s="121"/>
      <c r="FB22" s="121"/>
      <c r="FC22" s="121"/>
      <c r="FD22" s="121"/>
      <c r="FE22" s="121"/>
      <c r="FF22" s="121"/>
      <c r="FG22" s="121"/>
      <c r="FH22" s="121"/>
      <c r="FI22" s="121"/>
      <c r="FJ22" s="121"/>
      <c r="FK22" s="118"/>
      <c r="FL22" s="118"/>
      <c r="FM22" s="118"/>
      <c r="FN22" s="131"/>
      <c r="FO22" s="126"/>
      <c r="FP22" s="135"/>
      <c r="FQ22" s="119"/>
      <c r="FR22" s="126"/>
      <c r="FS22" s="126"/>
      <c r="FT22" s="120"/>
      <c r="FU22" s="118"/>
      <c r="FV22" s="118"/>
      <c r="FW22" s="118"/>
      <c r="FX22" s="118"/>
      <c r="FY22" s="118"/>
      <c r="FZ22" s="118"/>
      <c r="GA22" s="118"/>
      <c r="GB22" s="118"/>
      <c r="GC22" s="118"/>
      <c r="GD22" s="118"/>
      <c r="GE22" s="118"/>
      <c r="GF22" s="118"/>
      <c r="GG22" s="118"/>
      <c r="GH22" s="118"/>
      <c r="GI22" s="118"/>
      <c r="GJ22" s="118"/>
      <c r="GK22" s="118"/>
      <c r="GL22" s="118"/>
      <c r="GM22" s="118"/>
      <c r="GN22" s="118"/>
      <c r="GO22" s="126"/>
      <c r="GP22" s="118"/>
      <c r="GQ22" s="118"/>
      <c r="GR22" s="120"/>
      <c r="GS22" s="126"/>
      <c r="GT22" s="126"/>
      <c r="GU22" s="126"/>
      <c r="GV22" s="126"/>
      <c r="GW22" s="126"/>
      <c r="GX22" s="126"/>
      <c r="GY22" s="126"/>
      <c r="GZ22" s="126"/>
      <c r="HA22" s="126"/>
      <c r="HB22" s="126"/>
      <c r="HC22" s="126"/>
      <c r="HD22" s="136"/>
      <c r="HE22" s="136"/>
      <c r="HF22" s="136"/>
      <c r="HG22" s="136"/>
      <c r="HH22" s="136"/>
      <c r="HI22" s="136"/>
      <c r="HJ22" s="136"/>
      <c r="HK22" s="136"/>
      <c r="HL22" s="136"/>
      <c r="HM22" s="136"/>
      <c r="HN22" s="136"/>
      <c r="HO22" s="136"/>
      <c r="HP22" s="136"/>
      <c r="HQ22" s="136"/>
      <c r="HR22" s="136"/>
      <c r="HS22" s="136"/>
      <c r="HT22" s="136"/>
      <c r="HU22" s="136"/>
    </row>
    <row r="23" spans="1:229" ht="45.75" customHeight="1">
      <c r="A23" s="276">
        <v>1</v>
      </c>
      <c r="B23" s="105" t="s">
        <v>326</v>
      </c>
      <c r="C23" s="106" t="s">
        <v>430</v>
      </c>
      <c r="D23" s="277" t="s">
        <v>426</v>
      </c>
      <c r="E23" s="105" t="s">
        <v>209</v>
      </c>
      <c r="F23" s="105" t="s">
        <v>412</v>
      </c>
      <c r="G23" s="104" t="s">
        <v>316</v>
      </c>
      <c r="H23" s="105" t="s">
        <v>327</v>
      </c>
      <c r="I23" s="105" t="s">
        <v>328</v>
      </c>
      <c r="J23" s="104" t="s">
        <v>329</v>
      </c>
      <c r="K23" s="107"/>
      <c r="L23" s="108"/>
      <c r="M23" s="165"/>
      <c r="N23" s="104">
        <v>451</v>
      </c>
      <c r="O23" s="109" t="s">
        <v>330</v>
      </c>
      <c r="P23" s="108">
        <v>533</v>
      </c>
      <c r="Q23" s="109" t="s">
        <v>331</v>
      </c>
      <c r="R23" s="110">
        <v>17752.900000000001</v>
      </c>
      <c r="S23" s="110">
        <v>17752.900000000001</v>
      </c>
      <c r="T23" s="110">
        <v>16686.8</v>
      </c>
      <c r="U23" s="110">
        <v>0</v>
      </c>
      <c r="V23" s="110">
        <f>BV23+BW23+CC23-FI23-FJ23-T23-U23</f>
        <v>0</v>
      </c>
      <c r="W23" s="110">
        <v>0</v>
      </c>
      <c r="X23" s="110">
        <v>0</v>
      </c>
      <c r="Y23" s="110">
        <v>1066.1000000000022</v>
      </c>
      <c r="Z23" s="110">
        <v>0</v>
      </c>
      <c r="AA23" s="112" t="s">
        <v>48</v>
      </c>
      <c r="AB23" s="112" t="s">
        <v>405</v>
      </c>
      <c r="AC23" s="112" t="s">
        <v>414</v>
      </c>
      <c r="AD23" s="112"/>
      <c r="AE23" s="112"/>
      <c r="AF23" s="112" t="s">
        <v>317</v>
      </c>
      <c r="AG23" s="112"/>
      <c r="AH23" s="112"/>
      <c r="AI23" s="113"/>
      <c r="AJ23" s="113"/>
      <c r="AK23" s="113"/>
      <c r="AL23" s="113"/>
      <c r="AM23" s="113"/>
      <c r="AN23" s="113"/>
      <c r="AO23" s="108"/>
      <c r="AP23" s="113"/>
      <c r="AQ23" s="113"/>
      <c r="AR23" s="113"/>
      <c r="AS23" s="114"/>
      <c r="AT23" s="113"/>
      <c r="AU23" s="113"/>
      <c r="AV23" s="113" t="s">
        <v>317</v>
      </c>
      <c r="AW23" s="113"/>
      <c r="AX23" s="113"/>
      <c r="AY23" s="113"/>
      <c r="AZ23" s="113" t="s">
        <v>408</v>
      </c>
      <c r="BA23" s="113" t="str">
        <f t="shared" ref="BA23:BA27" si="5">Q23</f>
        <v>05/9/2019</v>
      </c>
      <c r="BB23" s="113" t="str">
        <f t="shared" ref="BB23:BB27" si="6">Q23</f>
        <v>05/9/2019</v>
      </c>
      <c r="BC23" s="113" t="s">
        <v>313</v>
      </c>
      <c r="BD23" s="113" t="s">
        <v>416</v>
      </c>
      <c r="BE23" s="113"/>
      <c r="BF23" s="113" t="s">
        <v>332</v>
      </c>
      <c r="BG23" s="113"/>
      <c r="BH23" s="113"/>
      <c r="BI23" s="108"/>
      <c r="BJ23" s="116"/>
      <c r="BK23" s="113"/>
      <c r="BL23" s="116"/>
      <c r="BM23" s="116"/>
      <c r="BN23" s="108"/>
      <c r="BO23" s="116"/>
      <c r="BP23" s="113">
        <v>17752.899999999998</v>
      </c>
      <c r="BQ23" s="113">
        <v>0</v>
      </c>
      <c r="BR23" s="113">
        <v>17752.900000000001</v>
      </c>
      <c r="BS23" s="113">
        <v>0</v>
      </c>
      <c r="BT23" s="113">
        <v>16686.8</v>
      </c>
      <c r="BU23" s="113"/>
      <c r="BV23" s="113"/>
      <c r="BW23" s="113">
        <v>16686.8</v>
      </c>
      <c r="BX23" s="113">
        <v>16686.8</v>
      </c>
      <c r="BY23" s="113"/>
      <c r="BZ23" s="113"/>
      <c r="CA23" s="113"/>
      <c r="CB23" s="113"/>
      <c r="CC23" s="113"/>
      <c r="CD23" s="113"/>
      <c r="CE23" s="113"/>
      <c r="CF23" s="113"/>
      <c r="CG23" s="113"/>
      <c r="CH23" s="113"/>
      <c r="CI23" s="113"/>
      <c r="CJ23" s="113"/>
      <c r="CK23" s="113"/>
      <c r="CL23" s="113"/>
      <c r="CM23" s="113">
        <v>1066.0999999999999</v>
      </c>
      <c r="CN23" s="113">
        <v>912.1</v>
      </c>
      <c r="CO23" s="113">
        <v>154</v>
      </c>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v>17752.900000000001</v>
      </c>
      <c r="DX23" s="113"/>
      <c r="DY23" s="113"/>
      <c r="DZ23" s="113"/>
      <c r="EA23" s="113"/>
      <c r="EB23" s="113"/>
      <c r="EC23" s="113"/>
      <c r="ED23" s="113">
        <v>0</v>
      </c>
      <c r="EE23" s="113"/>
      <c r="EF23" s="113"/>
      <c r="EG23" s="113"/>
      <c r="EH23" s="113"/>
      <c r="EI23" s="113"/>
      <c r="EJ23" s="113"/>
      <c r="EK23" s="113"/>
      <c r="EL23" s="113"/>
      <c r="EM23" s="113"/>
      <c r="EN23" s="113"/>
      <c r="EO23" s="113"/>
      <c r="EP23" s="113"/>
      <c r="EQ23" s="113"/>
      <c r="ER23" s="113"/>
      <c r="ES23" s="113"/>
      <c r="ET23" s="113"/>
      <c r="EU23" s="114"/>
      <c r="EV23" s="113"/>
      <c r="EW23" s="114"/>
      <c r="EX23" s="113"/>
      <c r="EY23" s="113"/>
      <c r="EZ23" s="113"/>
      <c r="FA23" s="113"/>
      <c r="FB23" s="113"/>
      <c r="FC23" s="113"/>
      <c r="FD23" s="113"/>
      <c r="FE23" s="113"/>
      <c r="FF23" s="113"/>
      <c r="FG23" s="113"/>
      <c r="FH23" s="113"/>
      <c r="FI23" s="113"/>
      <c r="FJ23" s="113"/>
      <c r="FK23" s="104" t="s">
        <v>305</v>
      </c>
      <c r="FL23" s="104" t="s">
        <v>303</v>
      </c>
      <c r="FM23" s="104"/>
      <c r="FN23" s="137"/>
      <c r="FO23" s="108" t="s">
        <v>333</v>
      </c>
      <c r="FP23" s="106"/>
      <c r="FQ23" s="108" t="s">
        <v>333</v>
      </c>
      <c r="FR23" s="106"/>
      <c r="FS23" s="106"/>
      <c r="FT23" s="109"/>
      <c r="FU23" s="104"/>
      <c r="FV23" s="104"/>
      <c r="FW23" s="104"/>
      <c r="FX23" s="104"/>
      <c r="FY23" s="104"/>
      <c r="FZ23" s="104"/>
      <c r="GA23" s="104"/>
      <c r="GB23" s="104"/>
      <c r="GC23" s="104"/>
      <c r="GD23" s="104"/>
      <c r="GE23" s="104"/>
      <c r="GF23" s="104"/>
      <c r="GG23" s="104"/>
      <c r="GH23" s="104"/>
      <c r="GI23" s="104"/>
      <c r="GJ23" s="104"/>
      <c r="GK23" s="104"/>
      <c r="GL23" s="104"/>
      <c r="GM23" s="104"/>
      <c r="GN23" s="104" t="s">
        <v>323</v>
      </c>
      <c r="GO23" s="106"/>
      <c r="GP23" s="104" t="s">
        <v>334</v>
      </c>
      <c r="GQ23" s="104"/>
      <c r="GR23" s="109"/>
      <c r="GS23" s="106"/>
      <c r="GT23" s="106"/>
      <c r="GU23" s="106"/>
      <c r="GV23" s="106"/>
      <c r="GW23" s="106"/>
      <c r="GX23" s="106"/>
      <c r="GY23" s="138">
        <v>584038000</v>
      </c>
      <c r="GZ23" s="138">
        <v>584038000</v>
      </c>
      <c r="HA23" s="106"/>
      <c r="HB23" s="106"/>
      <c r="HC23" s="106">
        <v>1</v>
      </c>
      <c r="HD23" s="117">
        <v>17752.900000000001</v>
      </c>
      <c r="HE23" s="77"/>
      <c r="HF23" s="77"/>
      <c r="HG23" s="77"/>
      <c r="HH23" s="77"/>
      <c r="HI23" s="77"/>
      <c r="HJ23" s="77"/>
      <c r="HK23" s="77"/>
      <c r="HL23" s="77"/>
      <c r="HM23" s="77"/>
      <c r="HN23" s="77"/>
      <c r="HO23" s="77"/>
      <c r="HP23" s="77"/>
      <c r="HQ23" s="77"/>
      <c r="HR23" s="77"/>
      <c r="HS23" s="77"/>
      <c r="HT23" s="77"/>
      <c r="HU23" s="77"/>
    </row>
    <row r="24" spans="1:229" ht="34.5" customHeight="1">
      <c r="A24" s="276"/>
      <c r="B24" s="150" t="s">
        <v>352</v>
      </c>
      <c r="C24" s="150" t="s">
        <v>431</v>
      </c>
      <c r="D24" s="277"/>
      <c r="E24" s="105"/>
      <c r="F24" s="150" t="s">
        <v>413</v>
      </c>
      <c r="G24" s="104" t="s">
        <v>316</v>
      </c>
      <c r="H24" s="105"/>
      <c r="I24" s="105"/>
      <c r="J24" s="104"/>
      <c r="K24" s="107"/>
      <c r="L24" s="108"/>
      <c r="M24" s="165"/>
      <c r="N24" s="104">
        <v>244</v>
      </c>
      <c r="O24" s="109" t="s">
        <v>353</v>
      </c>
      <c r="P24" s="108">
        <v>229</v>
      </c>
      <c r="Q24" s="109" t="s">
        <v>351</v>
      </c>
      <c r="R24" s="110">
        <v>941.7</v>
      </c>
      <c r="S24" s="110"/>
      <c r="T24" s="110">
        <v>941.7</v>
      </c>
      <c r="U24" s="110">
        <v>0</v>
      </c>
      <c r="V24" s="110">
        <v>0</v>
      </c>
      <c r="W24" s="110">
        <v>0</v>
      </c>
      <c r="X24" s="110">
        <v>0</v>
      </c>
      <c r="Y24" s="110">
        <v>0</v>
      </c>
      <c r="Z24" s="110">
        <v>0</v>
      </c>
      <c r="AA24" s="112" t="s">
        <v>48</v>
      </c>
      <c r="AB24" s="112" t="s">
        <v>443</v>
      </c>
      <c r="AC24" s="112" t="s">
        <v>414</v>
      </c>
      <c r="AD24" s="112"/>
      <c r="AE24" s="112"/>
      <c r="AF24" s="112" t="s">
        <v>317</v>
      </c>
      <c r="AG24" s="112"/>
      <c r="AH24" s="112"/>
      <c r="AI24" s="113"/>
      <c r="AJ24" s="113"/>
      <c r="AK24" s="113"/>
      <c r="AL24" s="113"/>
      <c r="AM24" s="113"/>
      <c r="AN24" s="113"/>
      <c r="AO24" s="108"/>
      <c r="AP24" s="113"/>
      <c r="AQ24" s="113"/>
      <c r="AR24" s="113"/>
      <c r="AS24" s="114"/>
      <c r="AT24" s="113"/>
      <c r="AU24" s="113"/>
      <c r="AV24" s="113" t="s">
        <v>317</v>
      </c>
      <c r="AW24" s="113"/>
      <c r="AX24" s="113"/>
      <c r="AY24" s="113"/>
      <c r="AZ24" s="113" t="s">
        <v>408</v>
      </c>
      <c r="BA24" s="113" t="str">
        <f t="shared" si="5"/>
        <v>04/6/2020</v>
      </c>
      <c r="BB24" s="113" t="str">
        <f t="shared" si="6"/>
        <v>04/6/2020</v>
      </c>
      <c r="BC24" s="113" t="s">
        <v>313</v>
      </c>
      <c r="BD24" s="113" t="s">
        <v>416</v>
      </c>
      <c r="BE24" s="113"/>
      <c r="BF24" s="113"/>
      <c r="BG24" s="113"/>
      <c r="BH24" s="113"/>
      <c r="BI24" s="108"/>
      <c r="BJ24" s="116"/>
      <c r="BK24" s="113"/>
      <c r="BL24" s="116"/>
      <c r="BM24" s="116"/>
      <c r="BN24" s="108"/>
      <c r="BO24" s="116"/>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4"/>
      <c r="EV24" s="113"/>
      <c r="EW24" s="114"/>
      <c r="EX24" s="113"/>
      <c r="EY24" s="113"/>
      <c r="EZ24" s="113"/>
      <c r="FA24" s="113"/>
      <c r="FB24" s="113"/>
      <c r="FC24" s="113"/>
      <c r="FD24" s="113"/>
      <c r="FE24" s="113"/>
      <c r="FF24" s="113"/>
      <c r="FG24" s="113"/>
      <c r="FH24" s="113"/>
      <c r="FI24" s="113"/>
      <c r="FJ24" s="113"/>
      <c r="FK24" s="104" t="s">
        <v>305</v>
      </c>
      <c r="FL24" s="104" t="s">
        <v>303</v>
      </c>
      <c r="FM24" s="104"/>
      <c r="FN24" s="137"/>
      <c r="FO24" s="108"/>
      <c r="FP24" s="106"/>
      <c r="FQ24" s="108"/>
      <c r="FR24" s="106"/>
      <c r="FS24" s="106"/>
      <c r="FT24" s="109"/>
      <c r="FU24" s="104"/>
      <c r="FV24" s="104"/>
      <c r="FW24" s="104"/>
      <c r="FX24" s="104"/>
      <c r="FY24" s="104"/>
      <c r="FZ24" s="104"/>
      <c r="GA24" s="104"/>
      <c r="GB24" s="104"/>
      <c r="GC24" s="104"/>
      <c r="GD24" s="104"/>
      <c r="GE24" s="104"/>
      <c r="GF24" s="104"/>
      <c r="GG24" s="104"/>
      <c r="GH24" s="104"/>
      <c r="GI24" s="104"/>
      <c r="GJ24" s="104"/>
      <c r="GK24" s="104"/>
      <c r="GL24" s="104"/>
      <c r="GM24" s="104"/>
      <c r="GN24" s="104"/>
      <c r="GO24" s="106"/>
      <c r="GP24" s="104"/>
      <c r="GQ24" s="104"/>
      <c r="GR24" s="109"/>
      <c r="GS24" s="106"/>
      <c r="GT24" s="106"/>
      <c r="GU24" s="106"/>
      <c r="GV24" s="106"/>
      <c r="GW24" s="106"/>
      <c r="GX24" s="106"/>
      <c r="GY24" s="138"/>
      <c r="GZ24" s="138"/>
      <c r="HA24" s="106"/>
      <c r="HB24" s="106"/>
      <c r="HC24" s="106"/>
      <c r="HD24" s="117"/>
      <c r="HE24" s="77"/>
      <c r="HF24" s="77"/>
      <c r="HG24" s="77"/>
      <c r="HH24" s="77"/>
      <c r="HI24" s="77"/>
      <c r="HJ24" s="77"/>
      <c r="HK24" s="77"/>
      <c r="HL24" s="77"/>
      <c r="HM24" s="77"/>
      <c r="HN24" s="77"/>
      <c r="HO24" s="77"/>
      <c r="HP24" s="77"/>
      <c r="HQ24" s="77"/>
      <c r="HR24" s="77"/>
      <c r="HS24" s="77"/>
      <c r="HT24" s="77"/>
      <c r="HU24" s="77"/>
    </row>
    <row r="25" spans="1:229" ht="52.5" customHeight="1">
      <c r="A25" s="276"/>
      <c r="B25" s="150" t="s">
        <v>355</v>
      </c>
      <c r="C25" s="150" t="s">
        <v>432</v>
      </c>
      <c r="D25" s="277"/>
      <c r="E25" s="105"/>
      <c r="F25" s="150" t="s">
        <v>413</v>
      </c>
      <c r="G25" s="104" t="s">
        <v>316</v>
      </c>
      <c r="H25" s="105"/>
      <c r="I25" s="105"/>
      <c r="J25" s="104"/>
      <c r="K25" s="107"/>
      <c r="L25" s="108"/>
      <c r="M25" s="165"/>
      <c r="N25" s="104">
        <v>362</v>
      </c>
      <c r="O25" s="109" t="s">
        <v>354</v>
      </c>
      <c r="P25" s="108">
        <v>386</v>
      </c>
      <c r="Q25" s="109" t="s">
        <v>356</v>
      </c>
      <c r="R25" s="110">
        <v>1060432.2</v>
      </c>
      <c r="S25" s="110"/>
      <c r="T25" s="110">
        <v>910132.3</v>
      </c>
      <c r="U25" s="110">
        <v>0</v>
      </c>
      <c r="V25" s="110">
        <v>38003.099999999977</v>
      </c>
      <c r="W25" s="110">
        <v>0</v>
      </c>
      <c r="X25" s="110">
        <v>0</v>
      </c>
      <c r="Y25" s="110">
        <v>112235.39999999994</v>
      </c>
      <c r="Z25" s="110">
        <v>61.4</v>
      </c>
      <c r="AA25" s="112" t="s">
        <v>48</v>
      </c>
      <c r="AB25" s="111" t="s">
        <v>406</v>
      </c>
      <c r="AC25" s="112" t="s">
        <v>414</v>
      </c>
      <c r="AD25" s="112"/>
      <c r="AE25" s="112"/>
      <c r="AF25" s="112" t="s">
        <v>317</v>
      </c>
      <c r="AG25" s="112"/>
      <c r="AH25" s="112"/>
      <c r="AI25" s="113"/>
      <c r="AJ25" s="113"/>
      <c r="AK25" s="113"/>
      <c r="AL25" s="113"/>
      <c r="AM25" s="113"/>
      <c r="AN25" s="113"/>
      <c r="AO25" s="108"/>
      <c r="AP25" s="113"/>
      <c r="AQ25" s="113"/>
      <c r="AR25" s="113"/>
      <c r="AS25" s="114"/>
      <c r="AT25" s="113"/>
      <c r="AU25" s="113"/>
      <c r="AV25" s="113" t="s">
        <v>317</v>
      </c>
      <c r="AW25" s="113"/>
      <c r="AX25" s="113"/>
      <c r="AY25" s="113"/>
      <c r="AZ25" s="113" t="s">
        <v>408</v>
      </c>
      <c r="BA25" s="113" t="str">
        <f t="shared" si="5"/>
        <v>24/8/2020</v>
      </c>
      <c r="BB25" s="113" t="str">
        <f t="shared" si="6"/>
        <v>24/8/2020</v>
      </c>
      <c r="BC25" s="113" t="s">
        <v>313</v>
      </c>
      <c r="BD25" s="113" t="s">
        <v>416</v>
      </c>
      <c r="BE25" s="113"/>
      <c r="BF25" s="113"/>
      <c r="BG25" s="113"/>
      <c r="BH25" s="113"/>
      <c r="BI25" s="108"/>
      <c r="BJ25" s="116"/>
      <c r="BK25" s="113"/>
      <c r="BL25" s="116"/>
      <c r="BM25" s="116"/>
      <c r="BN25" s="108"/>
      <c r="BO25" s="116"/>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4"/>
      <c r="EV25" s="113"/>
      <c r="EW25" s="114"/>
      <c r="EX25" s="113"/>
      <c r="EY25" s="113"/>
      <c r="EZ25" s="113"/>
      <c r="FA25" s="113"/>
      <c r="FB25" s="113"/>
      <c r="FC25" s="113"/>
      <c r="FD25" s="113"/>
      <c r="FE25" s="113"/>
      <c r="FF25" s="113"/>
      <c r="FG25" s="113"/>
      <c r="FH25" s="113"/>
      <c r="FI25" s="113"/>
      <c r="FJ25" s="113"/>
      <c r="FK25" s="104" t="s">
        <v>448</v>
      </c>
      <c r="FL25" s="104" t="s">
        <v>303</v>
      </c>
      <c r="FM25" s="104"/>
      <c r="FN25" s="137"/>
      <c r="FO25" s="108"/>
      <c r="FP25" s="106"/>
      <c r="FQ25" s="108"/>
      <c r="FR25" s="106"/>
      <c r="FS25" s="106"/>
      <c r="FT25" s="109"/>
      <c r="FU25" s="104"/>
      <c r="FV25" s="104"/>
      <c r="FW25" s="104"/>
      <c r="FX25" s="104"/>
      <c r="FY25" s="104"/>
      <c r="FZ25" s="104"/>
      <c r="GA25" s="104"/>
      <c r="GB25" s="104"/>
      <c r="GC25" s="104"/>
      <c r="GD25" s="104"/>
      <c r="GE25" s="104"/>
      <c r="GF25" s="104"/>
      <c r="GG25" s="104"/>
      <c r="GH25" s="104"/>
      <c r="GI25" s="104"/>
      <c r="GJ25" s="104"/>
      <c r="GK25" s="104"/>
      <c r="GL25" s="104"/>
      <c r="GM25" s="104"/>
      <c r="GN25" s="104"/>
      <c r="GO25" s="106"/>
      <c r="GP25" s="104"/>
      <c r="GQ25" s="104"/>
      <c r="GR25" s="109"/>
      <c r="GS25" s="106"/>
      <c r="GT25" s="106"/>
      <c r="GU25" s="106"/>
      <c r="GV25" s="106"/>
      <c r="GW25" s="106"/>
      <c r="GX25" s="106"/>
      <c r="GY25" s="138"/>
      <c r="GZ25" s="138"/>
      <c r="HA25" s="106"/>
      <c r="HB25" s="106"/>
      <c r="HC25" s="106"/>
      <c r="HD25" s="117"/>
      <c r="HE25" s="77"/>
      <c r="HF25" s="77"/>
      <c r="HG25" s="77"/>
      <c r="HH25" s="77"/>
      <c r="HI25" s="77"/>
      <c r="HJ25" s="77"/>
      <c r="HK25" s="77"/>
      <c r="HL25" s="77"/>
      <c r="HM25" s="77"/>
      <c r="HN25" s="77"/>
      <c r="HO25" s="77"/>
      <c r="HP25" s="77"/>
      <c r="HQ25" s="77"/>
      <c r="HR25" s="77"/>
      <c r="HS25" s="77"/>
      <c r="HT25" s="77"/>
      <c r="HU25" s="77"/>
    </row>
    <row r="26" spans="1:229" ht="53.25" customHeight="1">
      <c r="A26" s="276"/>
      <c r="B26" s="150" t="s">
        <v>361</v>
      </c>
      <c r="C26" s="150" t="s">
        <v>434</v>
      </c>
      <c r="D26" s="277"/>
      <c r="E26" s="105"/>
      <c r="F26" s="150" t="s">
        <v>413</v>
      </c>
      <c r="G26" s="104" t="s">
        <v>316</v>
      </c>
      <c r="H26" s="105"/>
      <c r="I26" s="105"/>
      <c r="J26" s="104"/>
      <c r="K26" s="107"/>
      <c r="L26" s="108"/>
      <c r="M26" s="165"/>
      <c r="N26" s="104">
        <v>556</v>
      </c>
      <c r="O26" s="109" t="s">
        <v>360</v>
      </c>
      <c r="P26" s="108">
        <v>672</v>
      </c>
      <c r="Q26" s="109" t="s">
        <v>359</v>
      </c>
      <c r="R26" s="110">
        <v>445457.5</v>
      </c>
      <c r="S26" s="110"/>
      <c r="T26" s="110">
        <v>363205.8</v>
      </c>
      <c r="U26" s="110">
        <v>0</v>
      </c>
      <c r="V26" s="110">
        <v>24451.099999999977</v>
      </c>
      <c r="W26" s="110">
        <v>0</v>
      </c>
      <c r="X26" s="110">
        <v>0</v>
      </c>
      <c r="Y26" s="110">
        <v>57772.700000000033</v>
      </c>
      <c r="Z26" s="110">
        <v>27.9</v>
      </c>
      <c r="AA26" s="112" t="s">
        <v>48</v>
      </c>
      <c r="AB26" s="111" t="s">
        <v>406</v>
      </c>
      <c r="AC26" s="112" t="s">
        <v>414</v>
      </c>
      <c r="AD26" s="112"/>
      <c r="AE26" s="112"/>
      <c r="AF26" s="112" t="s">
        <v>317</v>
      </c>
      <c r="AG26" s="112"/>
      <c r="AH26" s="112"/>
      <c r="AI26" s="113"/>
      <c r="AJ26" s="113"/>
      <c r="AK26" s="113"/>
      <c r="AL26" s="113"/>
      <c r="AM26" s="113"/>
      <c r="AN26" s="113"/>
      <c r="AO26" s="108"/>
      <c r="AP26" s="113"/>
      <c r="AQ26" s="113"/>
      <c r="AR26" s="113"/>
      <c r="AS26" s="114"/>
      <c r="AT26" s="113"/>
      <c r="AU26" s="113"/>
      <c r="AV26" s="113" t="s">
        <v>317</v>
      </c>
      <c r="AW26" s="113"/>
      <c r="AX26" s="113"/>
      <c r="AY26" s="113"/>
      <c r="AZ26" s="113" t="s">
        <v>408</v>
      </c>
      <c r="BA26" s="113" t="str">
        <f t="shared" si="5"/>
        <v>31/12/2020</v>
      </c>
      <c r="BB26" s="113" t="str">
        <f t="shared" si="6"/>
        <v>31/12/2020</v>
      </c>
      <c r="BC26" s="113" t="s">
        <v>313</v>
      </c>
      <c r="BD26" s="113" t="s">
        <v>416</v>
      </c>
      <c r="BE26" s="113"/>
      <c r="BF26" s="113"/>
      <c r="BG26" s="113"/>
      <c r="BH26" s="113"/>
      <c r="BI26" s="108"/>
      <c r="BJ26" s="116"/>
      <c r="BK26" s="113"/>
      <c r="BL26" s="116"/>
      <c r="BM26" s="116"/>
      <c r="BN26" s="108"/>
      <c r="BO26" s="116"/>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4"/>
      <c r="EV26" s="113"/>
      <c r="EW26" s="114"/>
      <c r="EX26" s="113"/>
      <c r="EY26" s="113"/>
      <c r="EZ26" s="113"/>
      <c r="FA26" s="113"/>
      <c r="FB26" s="113"/>
      <c r="FC26" s="113"/>
      <c r="FD26" s="113"/>
      <c r="FE26" s="113"/>
      <c r="FF26" s="113"/>
      <c r="FG26" s="113"/>
      <c r="FH26" s="113"/>
      <c r="FI26" s="113"/>
      <c r="FJ26" s="113"/>
      <c r="FK26" s="104" t="s">
        <v>449</v>
      </c>
      <c r="FL26" s="104" t="s">
        <v>303</v>
      </c>
      <c r="FM26" s="104"/>
      <c r="FN26" s="137"/>
      <c r="FO26" s="108"/>
      <c r="FP26" s="106"/>
      <c r="FQ26" s="108"/>
      <c r="FR26" s="106"/>
      <c r="FS26" s="106"/>
      <c r="FT26" s="109"/>
      <c r="FU26" s="104"/>
      <c r="FV26" s="104"/>
      <c r="FW26" s="104"/>
      <c r="FX26" s="104"/>
      <c r="FY26" s="104"/>
      <c r="FZ26" s="104"/>
      <c r="GA26" s="104"/>
      <c r="GB26" s="104"/>
      <c r="GC26" s="104"/>
      <c r="GD26" s="104"/>
      <c r="GE26" s="104"/>
      <c r="GF26" s="104"/>
      <c r="GG26" s="104"/>
      <c r="GH26" s="104"/>
      <c r="GI26" s="104"/>
      <c r="GJ26" s="104"/>
      <c r="GK26" s="104"/>
      <c r="GL26" s="104"/>
      <c r="GM26" s="104"/>
      <c r="GN26" s="104"/>
      <c r="GO26" s="106"/>
      <c r="GP26" s="104"/>
      <c r="GQ26" s="104"/>
      <c r="GR26" s="109"/>
      <c r="GS26" s="106"/>
      <c r="GT26" s="106"/>
      <c r="GU26" s="106"/>
      <c r="GV26" s="106"/>
      <c r="GW26" s="106"/>
      <c r="GX26" s="106"/>
      <c r="GY26" s="138"/>
      <c r="GZ26" s="138"/>
      <c r="HA26" s="106"/>
      <c r="HB26" s="106"/>
      <c r="HC26" s="106"/>
      <c r="HD26" s="117"/>
      <c r="HE26" s="77"/>
      <c r="HF26" s="77"/>
      <c r="HG26" s="77"/>
      <c r="HH26" s="77"/>
      <c r="HI26" s="77"/>
      <c r="HJ26" s="77"/>
      <c r="HK26" s="77"/>
      <c r="HL26" s="77"/>
      <c r="HM26" s="77"/>
      <c r="HN26" s="77"/>
      <c r="HO26" s="77"/>
      <c r="HP26" s="77"/>
      <c r="HQ26" s="77"/>
      <c r="HR26" s="77"/>
      <c r="HS26" s="77"/>
      <c r="HT26" s="77"/>
      <c r="HU26" s="77"/>
    </row>
    <row r="27" spans="1:229" ht="45">
      <c r="A27" s="276"/>
      <c r="B27" s="166" t="s">
        <v>444</v>
      </c>
      <c r="C27" s="167" t="s">
        <v>445</v>
      </c>
      <c r="D27" s="277"/>
      <c r="E27" s="105"/>
      <c r="F27" s="150" t="s">
        <v>413</v>
      </c>
      <c r="G27" s="104" t="s">
        <v>316</v>
      </c>
      <c r="H27" s="105"/>
      <c r="I27" s="105"/>
      <c r="J27" s="104"/>
      <c r="K27" s="107"/>
      <c r="L27" s="108"/>
      <c r="M27" s="165"/>
      <c r="N27" s="104">
        <v>376</v>
      </c>
      <c r="O27" s="109" t="s">
        <v>446</v>
      </c>
      <c r="P27" s="108">
        <v>575</v>
      </c>
      <c r="Q27" s="109" t="s">
        <v>447</v>
      </c>
      <c r="R27" s="110">
        <v>4582.6000000000004</v>
      </c>
      <c r="S27" s="110"/>
      <c r="T27" s="110">
        <v>4361.2</v>
      </c>
      <c r="U27" s="110">
        <v>0</v>
      </c>
      <c r="V27" s="110">
        <v>0</v>
      </c>
      <c r="W27" s="110">
        <v>0</v>
      </c>
      <c r="X27" s="110">
        <v>0</v>
      </c>
      <c r="Y27" s="110">
        <v>221.40000000000055</v>
      </c>
      <c r="Z27" s="110">
        <v>0</v>
      </c>
      <c r="AA27" s="112" t="s">
        <v>48</v>
      </c>
      <c r="AB27" s="168" t="s">
        <v>405</v>
      </c>
      <c r="AC27" s="112" t="s">
        <v>414</v>
      </c>
      <c r="AD27" s="112"/>
      <c r="AE27" s="112"/>
      <c r="AF27" s="112" t="s">
        <v>317</v>
      </c>
      <c r="AG27" s="112"/>
      <c r="AH27" s="112"/>
      <c r="AI27" s="113"/>
      <c r="AJ27" s="113"/>
      <c r="AK27" s="113"/>
      <c r="AL27" s="113"/>
      <c r="AM27" s="113"/>
      <c r="AN27" s="113"/>
      <c r="AO27" s="108"/>
      <c r="AP27" s="113"/>
      <c r="AQ27" s="113"/>
      <c r="AR27" s="113"/>
      <c r="AS27" s="114"/>
      <c r="AT27" s="113"/>
      <c r="AU27" s="113"/>
      <c r="AV27" s="113" t="s">
        <v>317</v>
      </c>
      <c r="AW27" s="113"/>
      <c r="AX27" s="113"/>
      <c r="AY27" s="113"/>
      <c r="AZ27" s="113" t="s">
        <v>408</v>
      </c>
      <c r="BA27" s="113" t="str">
        <f t="shared" si="5"/>
        <v>28/12/2021</v>
      </c>
      <c r="BB27" s="113" t="str">
        <f t="shared" si="6"/>
        <v>28/12/2021</v>
      </c>
      <c r="BC27" s="113" t="s">
        <v>313</v>
      </c>
      <c r="BD27" s="113" t="s">
        <v>416</v>
      </c>
      <c r="BE27" s="113"/>
      <c r="BF27" s="113"/>
      <c r="BG27" s="113"/>
      <c r="BH27" s="113"/>
      <c r="BI27" s="108"/>
      <c r="BJ27" s="116"/>
      <c r="BK27" s="113"/>
      <c r="BL27" s="116"/>
      <c r="BM27" s="116"/>
      <c r="BN27" s="108"/>
      <c r="BO27" s="116"/>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c r="DK27" s="113"/>
      <c r="DL27" s="113"/>
      <c r="DM27" s="113"/>
      <c r="DN27" s="113"/>
      <c r="DO27" s="113"/>
      <c r="DP27" s="113"/>
      <c r="DQ27" s="113"/>
      <c r="DR27" s="113"/>
      <c r="DS27" s="113"/>
      <c r="DT27" s="113"/>
      <c r="DU27" s="113"/>
      <c r="DV27" s="113"/>
      <c r="DW27" s="113"/>
      <c r="DX27" s="113"/>
      <c r="DY27" s="113"/>
      <c r="DZ27" s="113"/>
      <c r="EA27" s="113"/>
      <c r="EB27" s="113"/>
      <c r="EC27" s="113"/>
      <c r="ED27" s="113"/>
      <c r="EE27" s="113"/>
      <c r="EF27" s="113"/>
      <c r="EG27" s="113"/>
      <c r="EH27" s="113"/>
      <c r="EI27" s="113"/>
      <c r="EJ27" s="113"/>
      <c r="EK27" s="113"/>
      <c r="EL27" s="113"/>
      <c r="EM27" s="113"/>
      <c r="EN27" s="113"/>
      <c r="EO27" s="113"/>
      <c r="EP27" s="113"/>
      <c r="EQ27" s="113"/>
      <c r="ER27" s="113"/>
      <c r="ES27" s="113"/>
      <c r="ET27" s="113"/>
      <c r="EU27" s="114"/>
      <c r="EV27" s="113"/>
      <c r="EW27" s="114"/>
      <c r="EX27" s="113"/>
      <c r="EY27" s="113"/>
      <c r="EZ27" s="113"/>
      <c r="FA27" s="113"/>
      <c r="FB27" s="113"/>
      <c r="FC27" s="113"/>
      <c r="FD27" s="113"/>
      <c r="FE27" s="113"/>
      <c r="FF27" s="113"/>
      <c r="FG27" s="113"/>
      <c r="FH27" s="113"/>
      <c r="FI27" s="113"/>
      <c r="FJ27" s="113"/>
      <c r="FK27" s="104" t="s">
        <v>450</v>
      </c>
      <c r="FL27" s="104" t="s">
        <v>303</v>
      </c>
      <c r="FM27" s="104"/>
      <c r="FN27" s="137"/>
      <c r="FO27" s="108"/>
      <c r="FP27" s="106"/>
      <c r="FQ27" s="108"/>
      <c r="FR27" s="106"/>
      <c r="FS27" s="106"/>
      <c r="FT27" s="109"/>
      <c r="FU27" s="104"/>
      <c r="FV27" s="104"/>
      <c r="FW27" s="104"/>
      <c r="FX27" s="104"/>
      <c r="FY27" s="104"/>
      <c r="FZ27" s="104"/>
      <c r="GA27" s="104"/>
      <c r="GB27" s="104"/>
      <c r="GC27" s="104"/>
      <c r="GD27" s="104"/>
      <c r="GE27" s="104"/>
      <c r="GF27" s="104"/>
      <c r="GG27" s="104"/>
      <c r="GH27" s="104"/>
      <c r="GI27" s="104"/>
      <c r="GJ27" s="104"/>
      <c r="GK27" s="104"/>
      <c r="GL27" s="104"/>
      <c r="GM27" s="104"/>
      <c r="GN27" s="104"/>
      <c r="GO27" s="106"/>
      <c r="GP27" s="104"/>
      <c r="GQ27" s="104"/>
      <c r="GR27" s="109"/>
      <c r="GS27" s="106"/>
      <c r="GT27" s="106"/>
      <c r="GU27" s="106"/>
      <c r="GV27" s="106"/>
      <c r="GW27" s="106"/>
      <c r="GX27" s="106"/>
      <c r="GY27" s="138"/>
      <c r="GZ27" s="138"/>
      <c r="HA27" s="106"/>
      <c r="HB27" s="106"/>
      <c r="HC27" s="106"/>
      <c r="HD27" s="117"/>
      <c r="HE27" s="77"/>
      <c r="HF27" s="77"/>
      <c r="HG27" s="77"/>
      <c r="HH27" s="77"/>
      <c r="HI27" s="77"/>
      <c r="HJ27" s="77"/>
      <c r="HK27" s="77"/>
      <c r="HL27" s="77"/>
      <c r="HM27" s="77"/>
      <c r="HN27" s="77"/>
      <c r="HO27" s="77"/>
      <c r="HP27" s="77"/>
      <c r="HQ27" s="77"/>
      <c r="HR27" s="77"/>
      <c r="HS27" s="77"/>
      <c r="HT27" s="77"/>
      <c r="HU27" s="77"/>
    </row>
    <row r="28" spans="1:229" ht="60">
      <c r="A28" s="104">
        <v>2</v>
      </c>
      <c r="B28" s="105" t="s">
        <v>347</v>
      </c>
      <c r="C28" s="106" t="s">
        <v>436</v>
      </c>
      <c r="D28" s="106" t="s">
        <v>425</v>
      </c>
      <c r="E28" s="105" t="s">
        <v>325</v>
      </c>
      <c r="F28" s="105"/>
      <c r="G28" s="104" t="s">
        <v>310</v>
      </c>
      <c r="H28" s="105">
        <v>593</v>
      </c>
      <c r="I28" s="105" t="s">
        <v>313</v>
      </c>
      <c r="J28" s="104" t="s">
        <v>336</v>
      </c>
      <c r="K28" s="107"/>
      <c r="L28" s="108"/>
      <c r="M28" s="107"/>
      <c r="N28" s="104" t="s">
        <v>437</v>
      </c>
      <c r="O28" s="109" t="s">
        <v>438</v>
      </c>
      <c r="P28" s="108" t="s">
        <v>439</v>
      </c>
      <c r="Q28" s="109" t="s">
        <v>440</v>
      </c>
      <c r="R28" s="110">
        <f>HD28+45596.4</f>
        <v>96575.8</v>
      </c>
      <c r="S28" s="110">
        <v>50979.4</v>
      </c>
      <c r="T28" s="110">
        <f>BT28+40028.3</f>
        <v>76375</v>
      </c>
      <c r="U28" s="110">
        <f>BU28</f>
        <v>0</v>
      </c>
      <c r="V28" s="110">
        <f t="shared" ref="V28" si="7">BV28+BW28+CC28-FI28-FJ28-T28-U28</f>
        <v>-38519.600000000006</v>
      </c>
      <c r="W28" s="110">
        <f>DC28+DD28</f>
        <v>0</v>
      </c>
      <c r="X28" s="110">
        <f>CD28+CE28</f>
        <v>0</v>
      </c>
      <c r="Y28" s="110">
        <f>R28-T28-U28-V28-W28-X28-Z28+5568.1</f>
        <v>64288.500000000007</v>
      </c>
      <c r="Z28" s="110">
        <f>DP28</f>
        <v>0</v>
      </c>
      <c r="AA28" s="112" t="s">
        <v>409</v>
      </c>
      <c r="AB28" s="112" t="s">
        <v>405</v>
      </c>
      <c r="AC28" s="112" t="s">
        <v>414</v>
      </c>
      <c r="AD28" s="112"/>
      <c r="AE28" s="112"/>
      <c r="AF28" s="112" t="s">
        <v>317</v>
      </c>
      <c r="AG28" s="112"/>
      <c r="AH28" s="112"/>
      <c r="AI28" s="169" t="s">
        <v>441</v>
      </c>
      <c r="AJ28" s="169" t="s">
        <v>313</v>
      </c>
      <c r="AK28" s="169" t="s">
        <v>442</v>
      </c>
      <c r="AL28" s="113"/>
      <c r="AM28" s="113"/>
      <c r="AN28" s="113"/>
      <c r="AO28" s="108"/>
      <c r="AP28" s="113"/>
      <c r="AQ28" s="113"/>
      <c r="AR28" s="113"/>
      <c r="AS28" s="114"/>
      <c r="AT28" s="113"/>
      <c r="AU28" s="113"/>
      <c r="AV28" s="113" t="s">
        <v>317</v>
      </c>
      <c r="AW28" s="113"/>
      <c r="AX28" s="113"/>
      <c r="AY28" s="113"/>
      <c r="AZ28" s="113" t="s">
        <v>408</v>
      </c>
      <c r="BA28" s="113" t="str">
        <f>Q28</f>
        <v>25/12/2019; 27/9/2021</v>
      </c>
      <c r="BB28" s="113" t="str">
        <f t="shared" ref="BB28" si="8">Q28</f>
        <v>25/12/2019; 27/9/2021</v>
      </c>
      <c r="BC28" s="113" t="s">
        <v>313</v>
      </c>
      <c r="BD28" s="113" t="s">
        <v>416</v>
      </c>
      <c r="BE28" s="113"/>
      <c r="BF28" s="109" t="s">
        <v>348</v>
      </c>
      <c r="BG28" s="113"/>
      <c r="BH28" s="113"/>
      <c r="BI28" s="108"/>
      <c r="BJ28" s="116"/>
      <c r="BK28" s="113"/>
      <c r="BL28" s="116"/>
      <c r="BM28" s="116"/>
      <c r="BN28" s="108"/>
      <c r="BO28" s="116"/>
      <c r="BP28" s="113">
        <f>BV28+BW28+CC28+CD28+CE28+CF28+CG28+CH28+CI28+CJ28+CK28+CL28+CM28+CZ28+DA28+DB28+DC28+DD28+DE28+DF28+DG28+DH28+DI28+DJ28+DK28+DL28+DM28+DN28+DO28+DP28</f>
        <v>50979.399999999994</v>
      </c>
      <c r="BQ28" s="113">
        <f>BP28-S28</f>
        <v>0</v>
      </c>
      <c r="BR28" s="113">
        <f>DU28+DV28+DW28+DX28+DY28+DZ28+EA28+EB28+EC28+ED28+EQ28+ER28+ES28+ET28+EV28+EX28+EY28+EZ28+FA28+FB28+FC28+FD28+FE28+FF28+FG28+FH28+FI28+FJ28+DT28</f>
        <v>50979.4</v>
      </c>
      <c r="BS28" s="113">
        <f>BR28-S28</f>
        <v>0</v>
      </c>
      <c r="BT28" s="113">
        <f>BX28-FJ28</f>
        <v>36346.699999999997</v>
      </c>
      <c r="BU28" s="113"/>
      <c r="BV28" s="113"/>
      <c r="BW28" s="113">
        <f>BX28+BY28+BZ28+CA28+CB28</f>
        <v>37855.399999999994</v>
      </c>
      <c r="BX28" s="113">
        <f>5277.6+31069.1</f>
        <v>36346.699999999997</v>
      </c>
      <c r="BY28" s="113">
        <v>1508.7</v>
      </c>
      <c r="BZ28" s="113"/>
      <c r="CA28" s="113"/>
      <c r="CB28" s="113"/>
      <c r="CC28" s="113"/>
      <c r="CD28" s="113"/>
      <c r="CE28" s="113"/>
      <c r="CF28" s="113"/>
      <c r="CG28" s="113"/>
      <c r="CH28" s="113"/>
      <c r="CI28" s="113"/>
      <c r="CJ28" s="113"/>
      <c r="CK28" s="113"/>
      <c r="CL28" s="113"/>
      <c r="CM28" s="113">
        <f>CN28+CO28+CP28+CQ28+CR28+CS28+CT28+CU28+CV28+CW28+CX28+CY28</f>
        <v>9612</v>
      </c>
      <c r="CN28" s="113">
        <v>3856.9</v>
      </c>
      <c r="CO28" s="113">
        <v>5755.1</v>
      </c>
      <c r="CP28" s="113"/>
      <c r="CQ28" s="113"/>
      <c r="CR28" s="113"/>
      <c r="CS28" s="113"/>
      <c r="CT28" s="113"/>
      <c r="CU28" s="113"/>
      <c r="CV28" s="113"/>
      <c r="CW28" s="113"/>
      <c r="CX28" s="113"/>
      <c r="CY28" s="113"/>
      <c r="CZ28" s="113"/>
      <c r="DA28" s="113"/>
      <c r="DB28" s="113"/>
      <c r="DC28" s="113"/>
      <c r="DD28" s="113"/>
      <c r="DE28" s="113"/>
      <c r="DF28" s="113"/>
      <c r="DG28" s="113"/>
      <c r="DH28" s="113"/>
      <c r="DI28" s="113"/>
      <c r="DJ28" s="113"/>
      <c r="DK28" s="113"/>
      <c r="DL28" s="113"/>
      <c r="DM28" s="113"/>
      <c r="DN28" s="113">
        <v>3512</v>
      </c>
      <c r="DO28" s="113"/>
      <c r="DP28" s="113"/>
      <c r="DQ28" s="113">
        <v>32331</v>
      </c>
      <c r="DR28" s="113"/>
      <c r="DS28" s="113"/>
      <c r="DT28" s="113"/>
      <c r="DU28" s="113"/>
      <c r="DV28" s="113"/>
      <c r="DW28" s="113"/>
      <c r="DX28" s="113"/>
      <c r="DY28" s="113"/>
      <c r="DZ28" s="113"/>
      <c r="EA28" s="113">
        <v>50979.4</v>
      </c>
      <c r="EB28" s="113"/>
      <c r="EC28" s="113"/>
      <c r="ED28" s="113">
        <f>EE28+EF28+EG28+EH28+EI28+EJ28+EK28+EL28+EM28+EN28+EO28+EP28</f>
        <v>0</v>
      </c>
      <c r="EE28" s="113"/>
      <c r="EF28" s="113"/>
      <c r="EG28" s="113"/>
      <c r="EH28" s="113"/>
      <c r="EI28" s="113"/>
      <c r="EJ28" s="113"/>
      <c r="EK28" s="113"/>
      <c r="EL28" s="113"/>
      <c r="EM28" s="113"/>
      <c r="EN28" s="113"/>
      <c r="EO28" s="113"/>
      <c r="EP28" s="113"/>
      <c r="EQ28" s="113"/>
      <c r="ER28" s="113"/>
      <c r="ES28" s="113"/>
      <c r="ET28" s="113"/>
      <c r="EU28" s="114"/>
      <c r="EV28" s="113"/>
      <c r="EW28" s="114"/>
      <c r="EX28" s="113"/>
      <c r="EY28" s="113"/>
      <c r="EZ28" s="113"/>
      <c r="FA28" s="113"/>
      <c r="FB28" s="113"/>
      <c r="FC28" s="113"/>
      <c r="FD28" s="113"/>
      <c r="FE28" s="113"/>
      <c r="FF28" s="113"/>
      <c r="FG28" s="113"/>
      <c r="FH28" s="113"/>
      <c r="FI28" s="113"/>
      <c r="FJ28" s="113"/>
      <c r="FK28" s="104" t="s">
        <v>349</v>
      </c>
      <c r="FL28" s="104" t="s">
        <v>303</v>
      </c>
      <c r="FM28" s="104"/>
      <c r="FN28" s="137" t="s">
        <v>350</v>
      </c>
      <c r="FO28" s="108"/>
      <c r="FP28" s="104" t="s">
        <v>319</v>
      </c>
      <c r="FQ28" s="108"/>
      <c r="FR28" s="106"/>
      <c r="FS28" s="106"/>
      <c r="FT28" s="109"/>
      <c r="FU28" s="104"/>
      <c r="FV28" s="104"/>
      <c r="FW28" s="104"/>
      <c r="FX28" s="104"/>
      <c r="FY28" s="104"/>
      <c r="FZ28" s="104"/>
      <c r="GA28" s="104"/>
      <c r="GB28" s="104" t="s">
        <v>302</v>
      </c>
      <c r="GC28" s="104"/>
      <c r="GD28" s="104"/>
      <c r="GE28" s="104"/>
      <c r="GF28" s="104"/>
      <c r="GG28" s="104"/>
      <c r="GH28" s="104"/>
      <c r="GI28" s="104"/>
      <c r="GJ28" s="104"/>
      <c r="GK28" s="104"/>
      <c r="GL28" s="104"/>
      <c r="GM28" s="104"/>
      <c r="GN28" s="104" t="s">
        <v>323</v>
      </c>
      <c r="GO28" s="106"/>
      <c r="GP28" s="116">
        <v>43497</v>
      </c>
      <c r="GQ28" s="104"/>
      <c r="GR28" s="109"/>
      <c r="GS28" s="106"/>
      <c r="GT28" s="106"/>
      <c r="GU28" s="106"/>
      <c r="GV28" s="106"/>
      <c r="GW28" s="106"/>
      <c r="GX28" s="106"/>
      <c r="GY28" s="138">
        <f>BT28*35000</f>
        <v>1272134500</v>
      </c>
      <c r="GZ28" s="138">
        <f>BT28*35000</f>
        <v>1272134500</v>
      </c>
      <c r="HA28" s="106"/>
      <c r="HB28" s="106"/>
      <c r="HC28" s="106">
        <v>1</v>
      </c>
      <c r="HD28" s="117">
        <f>S28-FI28-FJ28</f>
        <v>50979.4</v>
      </c>
      <c r="HE28" s="77"/>
      <c r="HF28" s="77"/>
      <c r="HG28" s="77"/>
      <c r="HH28" s="77"/>
      <c r="HI28" s="77"/>
      <c r="HJ28" s="77"/>
      <c r="HK28" s="77"/>
      <c r="HL28" s="77"/>
      <c r="HM28" s="77"/>
      <c r="HN28" s="77"/>
      <c r="HO28" s="77"/>
      <c r="HP28" s="77"/>
      <c r="HQ28" s="77"/>
      <c r="HR28" s="77"/>
      <c r="HS28" s="77"/>
      <c r="HT28" s="77"/>
      <c r="HU28" s="77"/>
    </row>
    <row r="29" spans="1:229">
      <c r="A29" s="104"/>
      <c r="B29" s="105"/>
      <c r="C29" s="106"/>
      <c r="D29" s="106"/>
      <c r="E29" s="105"/>
      <c r="F29" s="105"/>
      <c r="G29" s="104"/>
      <c r="H29" s="105"/>
      <c r="I29" s="105"/>
      <c r="J29" s="104"/>
      <c r="K29" s="107"/>
      <c r="L29" s="108"/>
      <c r="M29" s="107"/>
      <c r="N29" s="108"/>
      <c r="O29" s="109"/>
      <c r="P29" s="108"/>
      <c r="Q29" s="109"/>
      <c r="R29" s="110"/>
      <c r="S29" s="110"/>
      <c r="T29" s="110"/>
      <c r="U29" s="110"/>
      <c r="V29" s="110"/>
      <c r="W29" s="110"/>
      <c r="X29" s="110"/>
      <c r="Y29" s="110"/>
      <c r="Z29" s="110"/>
      <c r="AA29" s="112"/>
      <c r="AB29" s="112"/>
      <c r="AC29" s="112"/>
      <c r="AD29" s="112"/>
      <c r="AE29" s="112"/>
      <c r="AF29" s="112"/>
      <c r="AG29" s="112"/>
      <c r="AH29" s="112"/>
      <c r="AI29" s="113"/>
      <c r="AJ29" s="113"/>
      <c r="AK29" s="113"/>
      <c r="AL29" s="113"/>
      <c r="AM29" s="113"/>
      <c r="AN29" s="113"/>
      <c r="AO29" s="108"/>
      <c r="AP29" s="113"/>
      <c r="AQ29" s="113"/>
      <c r="AR29" s="113"/>
      <c r="AS29" s="114"/>
      <c r="AT29" s="113"/>
      <c r="AU29" s="113"/>
      <c r="AV29" s="113"/>
      <c r="AW29" s="113"/>
      <c r="AX29" s="113"/>
      <c r="AY29" s="113"/>
      <c r="AZ29" s="113"/>
      <c r="BA29" s="113"/>
      <c r="BB29" s="113"/>
      <c r="BC29" s="113"/>
      <c r="BD29" s="113"/>
      <c r="BE29" s="113"/>
      <c r="BF29" s="113"/>
      <c r="BG29" s="113"/>
      <c r="BH29" s="113"/>
      <c r="BI29" s="108"/>
      <c r="BJ29" s="116"/>
      <c r="BK29" s="113"/>
      <c r="BL29" s="116"/>
      <c r="BM29" s="116"/>
      <c r="BN29" s="108"/>
      <c r="BO29" s="116"/>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4"/>
      <c r="EV29" s="113"/>
      <c r="EW29" s="114"/>
      <c r="EX29" s="113"/>
      <c r="EY29" s="113"/>
      <c r="EZ29" s="113"/>
      <c r="FA29" s="113"/>
      <c r="FB29" s="113"/>
      <c r="FC29" s="113"/>
      <c r="FD29" s="113"/>
      <c r="FE29" s="113"/>
      <c r="FF29" s="113"/>
      <c r="FG29" s="113"/>
      <c r="FH29" s="113"/>
      <c r="FI29" s="113"/>
      <c r="FJ29" s="113"/>
      <c r="FK29" s="104"/>
      <c r="FL29" s="104"/>
      <c r="FM29" s="104"/>
      <c r="FN29" s="77"/>
      <c r="FO29" s="77"/>
      <c r="FP29" s="170"/>
      <c r="FQ29" s="171"/>
      <c r="FR29" s="77"/>
      <c r="FS29" s="77"/>
      <c r="FT29" s="172"/>
      <c r="FU29" s="173"/>
      <c r="FV29" s="173"/>
      <c r="FW29" s="173"/>
      <c r="FX29" s="173"/>
      <c r="FY29" s="173"/>
      <c r="FZ29" s="173"/>
      <c r="GA29" s="173"/>
      <c r="GB29" s="173"/>
      <c r="GC29" s="173"/>
      <c r="GD29" s="173"/>
      <c r="GE29" s="173"/>
      <c r="GF29" s="173"/>
      <c r="GG29" s="173"/>
      <c r="GH29" s="173"/>
      <c r="GI29" s="173"/>
      <c r="GJ29" s="173"/>
      <c r="GK29" s="173"/>
      <c r="GL29" s="173"/>
      <c r="GM29" s="173"/>
      <c r="GN29" s="173"/>
      <c r="GO29" s="77"/>
      <c r="GP29" s="173"/>
      <c r="GQ29" s="173"/>
      <c r="GR29" s="172"/>
      <c r="GS29" s="77"/>
      <c r="GT29" s="77"/>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row>
    <row r="30" spans="1:229" s="66" customFormat="1" ht="27.75" customHeight="1">
      <c r="A30" s="118" t="s">
        <v>16</v>
      </c>
      <c r="B30" s="125"/>
      <c r="C30" s="126" t="s">
        <v>459</v>
      </c>
      <c r="D30" s="126"/>
      <c r="E30" s="125"/>
      <c r="F30" s="125"/>
      <c r="G30" s="118"/>
      <c r="H30" s="125"/>
      <c r="I30" s="125"/>
      <c r="J30" s="118"/>
      <c r="K30" s="127"/>
      <c r="L30" s="119"/>
      <c r="M30" s="127"/>
      <c r="N30" s="119"/>
      <c r="O30" s="120"/>
      <c r="P30" s="119"/>
      <c r="Q30" s="120"/>
      <c r="R30" s="129">
        <f>SUM(R31:R36)</f>
        <v>1846980.5</v>
      </c>
      <c r="S30" s="129">
        <f>SUM(S31:S36)</f>
        <v>0</v>
      </c>
      <c r="T30" s="129">
        <f>SUM(T31:T36)</f>
        <v>1369781.3</v>
      </c>
      <c r="U30" s="129"/>
      <c r="V30" s="129"/>
      <c r="W30" s="129"/>
      <c r="X30" s="129"/>
      <c r="Y30" s="129"/>
      <c r="Z30" s="129"/>
      <c r="AA30" s="122"/>
      <c r="AB30" s="122"/>
      <c r="AC30" s="122"/>
      <c r="AD30" s="122"/>
      <c r="AE30" s="122"/>
      <c r="AF30" s="122"/>
      <c r="AG30" s="122"/>
      <c r="AH30" s="122"/>
      <c r="AI30" s="121"/>
      <c r="AJ30" s="121"/>
      <c r="AK30" s="121"/>
      <c r="AL30" s="121"/>
      <c r="AM30" s="121"/>
      <c r="AN30" s="121"/>
      <c r="AO30" s="119"/>
      <c r="AP30" s="121"/>
      <c r="AQ30" s="121"/>
      <c r="AR30" s="121"/>
      <c r="AS30" s="124"/>
      <c r="AT30" s="121"/>
      <c r="AU30" s="121"/>
      <c r="AV30" s="121"/>
      <c r="AW30" s="121"/>
      <c r="AX30" s="121"/>
      <c r="AY30" s="121"/>
      <c r="AZ30" s="121"/>
      <c r="BA30" s="121"/>
      <c r="BB30" s="121"/>
      <c r="BC30" s="121"/>
      <c r="BD30" s="121"/>
      <c r="BE30" s="121"/>
      <c r="BF30" s="121"/>
      <c r="BG30" s="121"/>
      <c r="BH30" s="121"/>
      <c r="BI30" s="119"/>
      <c r="BJ30" s="123"/>
      <c r="BK30" s="121"/>
      <c r="BL30" s="123"/>
      <c r="BM30" s="123"/>
      <c r="BN30" s="119"/>
      <c r="BO30" s="123"/>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4"/>
      <c r="EV30" s="121"/>
      <c r="EW30" s="124"/>
      <c r="EX30" s="121"/>
      <c r="EY30" s="121"/>
      <c r="EZ30" s="121"/>
      <c r="FA30" s="121"/>
      <c r="FB30" s="121"/>
      <c r="FC30" s="121"/>
      <c r="FD30" s="121"/>
      <c r="FE30" s="121"/>
      <c r="FF30" s="121"/>
      <c r="FG30" s="121"/>
      <c r="FH30" s="121"/>
      <c r="FI30" s="121"/>
      <c r="FJ30" s="121"/>
      <c r="FK30" s="118"/>
      <c r="FL30" s="118"/>
      <c r="FM30" s="118"/>
      <c r="FN30" s="134"/>
      <c r="FO30" s="134"/>
      <c r="FP30" s="174"/>
      <c r="FQ30" s="175"/>
      <c r="FR30" s="134"/>
      <c r="FS30" s="134"/>
      <c r="FT30" s="176"/>
      <c r="FU30" s="177"/>
      <c r="FV30" s="177"/>
      <c r="FW30" s="177"/>
      <c r="FX30" s="177"/>
      <c r="FY30" s="177"/>
      <c r="FZ30" s="177"/>
      <c r="GA30" s="177"/>
      <c r="GB30" s="177"/>
      <c r="GC30" s="177"/>
      <c r="GD30" s="177"/>
      <c r="GE30" s="177"/>
      <c r="GF30" s="177"/>
      <c r="GG30" s="177"/>
      <c r="GH30" s="177"/>
      <c r="GI30" s="177"/>
      <c r="GJ30" s="177"/>
      <c r="GK30" s="177"/>
      <c r="GL30" s="177"/>
      <c r="GM30" s="177"/>
      <c r="GN30" s="177"/>
      <c r="GO30" s="134"/>
      <c r="GP30" s="177"/>
      <c r="GQ30" s="177"/>
      <c r="GR30" s="176"/>
      <c r="GS30" s="134"/>
      <c r="GT30" s="134"/>
      <c r="GU30" s="136"/>
      <c r="GV30" s="136"/>
      <c r="GW30" s="136"/>
      <c r="GX30" s="136"/>
      <c r="GY30" s="136"/>
      <c r="GZ30" s="136"/>
      <c r="HA30" s="136"/>
      <c r="HB30" s="136"/>
      <c r="HC30" s="136"/>
      <c r="HD30" s="136"/>
      <c r="HE30" s="136"/>
      <c r="HF30" s="136"/>
      <c r="HG30" s="136"/>
      <c r="HH30" s="136"/>
      <c r="HI30" s="136"/>
      <c r="HJ30" s="136"/>
      <c r="HK30" s="136"/>
      <c r="HL30" s="136"/>
      <c r="HM30" s="136"/>
      <c r="HN30" s="136"/>
      <c r="HO30" s="136"/>
      <c r="HP30" s="136"/>
      <c r="HQ30" s="136"/>
      <c r="HR30" s="136"/>
      <c r="HS30" s="136"/>
      <c r="HT30" s="136"/>
      <c r="HU30" s="136"/>
    </row>
    <row r="31" spans="1:229" ht="45">
      <c r="A31" s="209">
        <v>1</v>
      </c>
      <c r="B31" s="105"/>
      <c r="C31" s="150" t="s">
        <v>433</v>
      </c>
      <c r="D31" s="208" t="s">
        <v>427</v>
      </c>
      <c r="E31" s="105"/>
      <c r="F31" s="151" t="s">
        <v>412</v>
      </c>
      <c r="G31" s="151" t="s">
        <v>316</v>
      </c>
      <c r="H31" s="105"/>
      <c r="I31" s="105"/>
      <c r="J31" s="104"/>
      <c r="K31" s="107"/>
      <c r="L31" s="108"/>
      <c r="M31" s="107"/>
      <c r="N31" s="108"/>
      <c r="O31" s="109"/>
      <c r="P31" s="152">
        <v>394</v>
      </c>
      <c r="Q31" s="151" t="s">
        <v>357</v>
      </c>
      <c r="R31" s="153">
        <v>260821</v>
      </c>
      <c r="S31" s="110"/>
      <c r="T31" s="110">
        <v>148828.29999999999</v>
      </c>
      <c r="U31" s="110"/>
      <c r="V31" s="110"/>
      <c r="W31" s="110"/>
      <c r="X31" s="110"/>
      <c r="Y31" s="110"/>
      <c r="Z31" s="110"/>
      <c r="AA31" s="111" t="s">
        <v>48</v>
      </c>
      <c r="AB31" s="111" t="s">
        <v>405</v>
      </c>
      <c r="AC31" s="111" t="s">
        <v>414</v>
      </c>
      <c r="AD31" s="111"/>
      <c r="AE31" s="111"/>
      <c r="AF31" s="111" t="s">
        <v>317</v>
      </c>
      <c r="AG31" s="112"/>
      <c r="AH31" s="112"/>
      <c r="AI31" s="113"/>
      <c r="AJ31" s="113"/>
      <c r="AK31" s="113"/>
      <c r="AL31" s="113"/>
      <c r="AM31" s="113"/>
      <c r="AN31" s="113"/>
      <c r="AO31" s="108"/>
      <c r="AP31" s="113"/>
      <c r="AQ31" s="113"/>
      <c r="AR31" s="113"/>
      <c r="AS31" s="114"/>
      <c r="AT31" s="113"/>
      <c r="AU31" s="115"/>
      <c r="AV31" s="115" t="s">
        <v>317</v>
      </c>
      <c r="AW31" s="113"/>
      <c r="AX31" s="113"/>
      <c r="AY31" s="113"/>
      <c r="AZ31" s="115" t="s">
        <v>408</v>
      </c>
      <c r="BA31" s="178" t="str">
        <f t="shared" ref="BA31:BA35" si="9">Q31</f>
        <v>25/8/2020</v>
      </c>
      <c r="BB31" s="178" t="str">
        <f t="shared" ref="BB31:BB35" si="10">Q31</f>
        <v>25/8/2020</v>
      </c>
      <c r="BC31" s="115" t="s">
        <v>313</v>
      </c>
      <c r="BD31" s="113"/>
      <c r="BE31" s="113"/>
      <c r="BF31" s="113"/>
      <c r="BG31" s="113"/>
      <c r="BH31" s="113"/>
      <c r="BI31" s="108"/>
      <c r="BJ31" s="116"/>
      <c r="BK31" s="113"/>
      <c r="BL31" s="116"/>
      <c r="BM31" s="116"/>
      <c r="BN31" s="108"/>
      <c r="BO31" s="116"/>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c r="DK31" s="113"/>
      <c r="DL31" s="113"/>
      <c r="DM31" s="113"/>
      <c r="DN31" s="113"/>
      <c r="DO31" s="113"/>
      <c r="DP31" s="113"/>
      <c r="DQ31" s="113"/>
      <c r="DR31" s="113"/>
      <c r="DS31" s="113"/>
      <c r="DT31" s="113"/>
      <c r="DU31" s="113"/>
      <c r="DV31" s="113"/>
      <c r="DW31" s="113"/>
      <c r="DX31" s="113"/>
      <c r="DY31" s="113"/>
      <c r="DZ31" s="113"/>
      <c r="EA31" s="113"/>
      <c r="EB31" s="113"/>
      <c r="EC31" s="113"/>
      <c r="ED31" s="113"/>
      <c r="EE31" s="113"/>
      <c r="EF31" s="113"/>
      <c r="EG31" s="113"/>
      <c r="EH31" s="113"/>
      <c r="EI31" s="113"/>
      <c r="EJ31" s="113"/>
      <c r="EK31" s="113"/>
      <c r="EL31" s="113"/>
      <c r="EM31" s="113"/>
      <c r="EN31" s="113"/>
      <c r="EO31" s="113"/>
      <c r="EP31" s="113"/>
      <c r="EQ31" s="113"/>
      <c r="ER31" s="113"/>
      <c r="ES31" s="113"/>
      <c r="ET31" s="113"/>
      <c r="EU31" s="114"/>
      <c r="EV31" s="113"/>
      <c r="EW31" s="114"/>
      <c r="EX31" s="113"/>
      <c r="EY31" s="113"/>
      <c r="EZ31" s="113"/>
      <c r="FA31" s="113"/>
      <c r="FB31" s="113"/>
      <c r="FC31" s="113"/>
      <c r="FD31" s="113"/>
      <c r="FE31" s="113"/>
      <c r="FF31" s="113"/>
      <c r="FG31" s="113"/>
      <c r="FH31" s="113"/>
      <c r="FI31" s="113"/>
      <c r="FJ31" s="113"/>
      <c r="FK31" s="104"/>
      <c r="FL31" s="104"/>
      <c r="FM31" s="151"/>
      <c r="FN31" s="77"/>
      <c r="FO31" s="77"/>
      <c r="FP31" s="170"/>
      <c r="FQ31" s="171"/>
      <c r="FR31" s="77"/>
      <c r="FS31" s="77"/>
      <c r="FT31" s="172"/>
      <c r="FU31" s="173"/>
      <c r="FV31" s="173"/>
      <c r="FW31" s="173"/>
      <c r="FX31" s="173"/>
      <c r="FY31" s="173"/>
      <c r="FZ31" s="173"/>
      <c r="GA31" s="173"/>
      <c r="GB31" s="173"/>
      <c r="GC31" s="173"/>
      <c r="GD31" s="173"/>
      <c r="GE31" s="173"/>
      <c r="GF31" s="173"/>
      <c r="GG31" s="173"/>
      <c r="GH31" s="173"/>
      <c r="GI31" s="173"/>
      <c r="GJ31" s="173"/>
      <c r="GK31" s="173"/>
      <c r="GL31" s="173"/>
      <c r="GM31" s="173"/>
      <c r="GN31" s="173"/>
      <c r="GO31" s="77"/>
      <c r="GP31" s="173"/>
      <c r="GQ31" s="173"/>
      <c r="GR31" s="172"/>
      <c r="GS31" s="77"/>
      <c r="GT31" s="77"/>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row>
    <row r="32" spans="1:229" ht="45">
      <c r="A32" s="213"/>
      <c r="B32" s="105"/>
      <c r="C32" s="150" t="s">
        <v>435</v>
      </c>
      <c r="D32" s="208"/>
      <c r="E32" s="105"/>
      <c r="F32" s="151" t="s">
        <v>413</v>
      </c>
      <c r="G32" s="151" t="s">
        <v>316</v>
      </c>
      <c r="H32" s="105"/>
      <c r="I32" s="105"/>
      <c r="J32" s="104"/>
      <c r="K32" s="107"/>
      <c r="L32" s="108"/>
      <c r="M32" s="107"/>
      <c r="N32" s="108"/>
      <c r="O32" s="109"/>
      <c r="P32" s="152">
        <v>481</v>
      </c>
      <c r="Q32" s="151" t="s">
        <v>358</v>
      </c>
      <c r="R32" s="153">
        <v>75118.3</v>
      </c>
      <c r="S32" s="110"/>
      <c r="T32" s="110">
        <v>70804.5</v>
      </c>
      <c r="U32" s="110"/>
      <c r="V32" s="110"/>
      <c r="W32" s="110"/>
      <c r="X32" s="110"/>
      <c r="Y32" s="110"/>
      <c r="Z32" s="110"/>
      <c r="AA32" s="111" t="s">
        <v>48</v>
      </c>
      <c r="AB32" s="111" t="s">
        <v>405</v>
      </c>
      <c r="AC32" s="111" t="s">
        <v>414</v>
      </c>
      <c r="AD32" s="111"/>
      <c r="AE32" s="111"/>
      <c r="AF32" s="111" t="s">
        <v>317</v>
      </c>
      <c r="AG32" s="112"/>
      <c r="AH32" s="112"/>
      <c r="AI32" s="113"/>
      <c r="AJ32" s="113"/>
      <c r="AK32" s="113"/>
      <c r="AL32" s="113"/>
      <c r="AM32" s="113"/>
      <c r="AN32" s="113"/>
      <c r="AO32" s="108"/>
      <c r="AP32" s="113"/>
      <c r="AQ32" s="113"/>
      <c r="AR32" s="113"/>
      <c r="AS32" s="114"/>
      <c r="AT32" s="113"/>
      <c r="AU32" s="115"/>
      <c r="AV32" s="115" t="s">
        <v>317</v>
      </c>
      <c r="AW32" s="113"/>
      <c r="AX32" s="113"/>
      <c r="AY32" s="113"/>
      <c r="AZ32" s="115" t="s">
        <v>408</v>
      </c>
      <c r="BA32" s="178" t="str">
        <f t="shared" si="9"/>
        <v>20/10/2020</v>
      </c>
      <c r="BB32" s="178" t="str">
        <f t="shared" si="10"/>
        <v>20/10/2020</v>
      </c>
      <c r="BC32" s="115" t="s">
        <v>313</v>
      </c>
      <c r="BD32" s="113"/>
      <c r="BE32" s="113"/>
      <c r="BF32" s="113"/>
      <c r="BG32" s="113"/>
      <c r="BH32" s="113"/>
      <c r="BI32" s="108"/>
      <c r="BJ32" s="116"/>
      <c r="BK32" s="113"/>
      <c r="BL32" s="116"/>
      <c r="BM32" s="116"/>
      <c r="BN32" s="108"/>
      <c r="BO32" s="116"/>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c r="DK32" s="113"/>
      <c r="DL32" s="113"/>
      <c r="DM32" s="113"/>
      <c r="DN32" s="113"/>
      <c r="DO32" s="113"/>
      <c r="DP32" s="113"/>
      <c r="DQ32" s="113"/>
      <c r="DR32" s="113"/>
      <c r="DS32" s="113"/>
      <c r="DT32" s="113"/>
      <c r="DU32" s="113"/>
      <c r="DV32" s="113"/>
      <c r="DW32" s="113"/>
      <c r="DX32" s="113"/>
      <c r="DY32" s="113"/>
      <c r="DZ32" s="113"/>
      <c r="EA32" s="113"/>
      <c r="EB32" s="113"/>
      <c r="EC32" s="113"/>
      <c r="ED32" s="113"/>
      <c r="EE32" s="113"/>
      <c r="EF32" s="113"/>
      <c r="EG32" s="113"/>
      <c r="EH32" s="113"/>
      <c r="EI32" s="113"/>
      <c r="EJ32" s="113"/>
      <c r="EK32" s="113"/>
      <c r="EL32" s="113"/>
      <c r="EM32" s="113"/>
      <c r="EN32" s="113"/>
      <c r="EO32" s="113"/>
      <c r="EP32" s="113"/>
      <c r="EQ32" s="113"/>
      <c r="ER32" s="113"/>
      <c r="ES32" s="113"/>
      <c r="ET32" s="113"/>
      <c r="EU32" s="114"/>
      <c r="EV32" s="113"/>
      <c r="EW32" s="114"/>
      <c r="EX32" s="113"/>
      <c r="EY32" s="113"/>
      <c r="EZ32" s="113"/>
      <c r="FA32" s="113"/>
      <c r="FB32" s="113"/>
      <c r="FC32" s="113"/>
      <c r="FD32" s="113"/>
      <c r="FE32" s="113"/>
      <c r="FF32" s="113"/>
      <c r="FG32" s="113"/>
      <c r="FH32" s="113"/>
      <c r="FI32" s="113"/>
      <c r="FJ32" s="113"/>
      <c r="FK32" s="104"/>
      <c r="FL32" s="104"/>
      <c r="FM32" s="151"/>
      <c r="FN32" s="77"/>
      <c r="FO32" s="77"/>
      <c r="FP32" s="170"/>
      <c r="FQ32" s="171"/>
      <c r="FR32" s="77"/>
      <c r="FS32" s="77"/>
      <c r="FT32" s="172"/>
      <c r="FU32" s="173"/>
      <c r="FV32" s="173"/>
      <c r="FW32" s="173"/>
      <c r="FX32" s="173"/>
      <c r="FY32" s="173"/>
      <c r="FZ32" s="173"/>
      <c r="GA32" s="173"/>
      <c r="GB32" s="173"/>
      <c r="GC32" s="173"/>
      <c r="GD32" s="173"/>
      <c r="GE32" s="173"/>
      <c r="GF32" s="173"/>
      <c r="GG32" s="173"/>
      <c r="GH32" s="173"/>
      <c r="GI32" s="173"/>
      <c r="GJ32" s="173"/>
      <c r="GK32" s="173"/>
      <c r="GL32" s="173"/>
      <c r="GM32" s="173"/>
      <c r="GN32" s="173"/>
      <c r="GO32" s="77"/>
      <c r="GP32" s="173"/>
      <c r="GQ32" s="173"/>
      <c r="GR32" s="172"/>
      <c r="GS32" s="77"/>
      <c r="GT32" s="77"/>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row>
    <row r="33" spans="1:229" ht="45">
      <c r="A33" s="213"/>
      <c r="B33" s="105"/>
      <c r="C33" s="166" t="s">
        <v>451</v>
      </c>
      <c r="D33" s="208"/>
      <c r="E33" s="105"/>
      <c r="F33" s="151" t="s">
        <v>413</v>
      </c>
      <c r="G33" s="151" t="s">
        <v>316</v>
      </c>
      <c r="H33" s="105"/>
      <c r="I33" s="105"/>
      <c r="J33" s="104"/>
      <c r="K33" s="107"/>
      <c r="L33" s="108"/>
      <c r="M33" s="107"/>
      <c r="N33" s="108"/>
      <c r="O33" s="109"/>
      <c r="P33" s="152">
        <v>143</v>
      </c>
      <c r="Q33" s="151" t="s">
        <v>454</v>
      </c>
      <c r="R33" s="153">
        <v>271138.7</v>
      </c>
      <c r="S33" s="110"/>
      <c r="T33" s="110">
        <v>189341.2</v>
      </c>
      <c r="U33" s="110"/>
      <c r="V33" s="110"/>
      <c r="W33" s="110"/>
      <c r="X33" s="110"/>
      <c r="Y33" s="110"/>
      <c r="Z33" s="110"/>
      <c r="AA33" s="111" t="s">
        <v>48</v>
      </c>
      <c r="AB33" s="111" t="s">
        <v>405</v>
      </c>
      <c r="AC33" s="111" t="s">
        <v>414</v>
      </c>
      <c r="AD33" s="111"/>
      <c r="AE33" s="111"/>
      <c r="AF33" s="111" t="s">
        <v>317</v>
      </c>
      <c r="AG33" s="112"/>
      <c r="AH33" s="112"/>
      <c r="AI33" s="113"/>
      <c r="AJ33" s="113"/>
      <c r="AK33" s="113"/>
      <c r="AL33" s="113"/>
      <c r="AM33" s="113"/>
      <c r="AN33" s="113"/>
      <c r="AO33" s="108"/>
      <c r="AP33" s="113"/>
      <c r="AQ33" s="113"/>
      <c r="AR33" s="113"/>
      <c r="AS33" s="114"/>
      <c r="AT33" s="113"/>
      <c r="AU33" s="115"/>
      <c r="AV33" s="115" t="s">
        <v>317</v>
      </c>
      <c r="AW33" s="113"/>
      <c r="AX33" s="113"/>
      <c r="AY33" s="113"/>
      <c r="AZ33" s="115" t="s">
        <v>408</v>
      </c>
      <c r="BA33" s="178" t="str">
        <f t="shared" si="9"/>
        <v>26/4/2021</v>
      </c>
      <c r="BB33" s="178" t="str">
        <f t="shared" si="10"/>
        <v>26/4/2021</v>
      </c>
      <c r="BC33" s="115" t="s">
        <v>313</v>
      </c>
      <c r="BD33" s="113"/>
      <c r="BE33" s="113"/>
      <c r="BF33" s="113"/>
      <c r="BG33" s="113"/>
      <c r="BH33" s="113"/>
      <c r="BI33" s="108"/>
      <c r="BJ33" s="116"/>
      <c r="BK33" s="113"/>
      <c r="BL33" s="116"/>
      <c r="BM33" s="116"/>
      <c r="BN33" s="108"/>
      <c r="BO33" s="116"/>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3"/>
      <c r="EI33" s="113"/>
      <c r="EJ33" s="113"/>
      <c r="EK33" s="113"/>
      <c r="EL33" s="113"/>
      <c r="EM33" s="113"/>
      <c r="EN33" s="113"/>
      <c r="EO33" s="113"/>
      <c r="EP33" s="113"/>
      <c r="EQ33" s="113"/>
      <c r="ER33" s="113"/>
      <c r="ES33" s="113"/>
      <c r="ET33" s="113"/>
      <c r="EU33" s="114"/>
      <c r="EV33" s="113"/>
      <c r="EW33" s="114"/>
      <c r="EX33" s="113"/>
      <c r="EY33" s="113"/>
      <c r="EZ33" s="113"/>
      <c r="FA33" s="113"/>
      <c r="FB33" s="113"/>
      <c r="FC33" s="113"/>
      <c r="FD33" s="113"/>
      <c r="FE33" s="113"/>
      <c r="FF33" s="113"/>
      <c r="FG33" s="113"/>
      <c r="FH33" s="113"/>
      <c r="FI33" s="113"/>
      <c r="FJ33" s="113"/>
      <c r="FK33" s="104"/>
      <c r="FL33" s="104"/>
      <c r="FM33" s="151"/>
      <c r="FN33" s="77"/>
      <c r="FO33" s="77"/>
      <c r="FP33" s="170"/>
      <c r="FQ33" s="171"/>
      <c r="FR33" s="77"/>
      <c r="FS33" s="77"/>
      <c r="FT33" s="172"/>
      <c r="FU33" s="173"/>
      <c r="FV33" s="173"/>
      <c r="FW33" s="173"/>
      <c r="FX33" s="173"/>
      <c r="FY33" s="173"/>
      <c r="FZ33" s="173"/>
      <c r="GA33" s="173"/>
      <c r="GB33" s="173"/>
      <c r="GC33" s="173"/>
      <c r="GD33" s="173"/>
      <c r="GE33" s="173"/>
      <c r="GF33" s="173"/>
      <c r="GG33" s="173"/>
      <c r="GH33" s="173"/>
      <c r="GI33" s="173"/>
      <c r="GJ33" s="173"/>
      <c r="GK33" s="173"/>
      <c r="GL33" s="173"/>
      <c r="GM33" s="173"/>
      <c r="GN33" s="173"/>
      <c r="GO33" s="77"/>
      <c r="GP33" s="173"/>
      <c r="GQ33" s="173"/>
      <c r="GR33" s="172"/>
      <c r="GS33" s="77"/>
      <c r="GT33" s="77"/>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row>
    <row r="34" spans="1:229" ht="45">
      <c r="A34" s="213"/>
      <c r="B34" s="105"/>
      <c r="C34" s="166" t="s">
        <v>452</v>
      </c>
      <c r="D34" s="208"/>
      <c r="E34" s="105"/>
      <c r="F34" s="151" t="s">
        <v>413</v>
      </c>
      <c r="G34" s="151" t="s">
        <v>316</v>
      </c>
      <c r="H34" s="105"/>
      <c r="I34" s="105"/>
      <c r="J34" s="104"/>
      <c r="K34" s="107"/>
      <c r="L34" s="108"/>
      <c r="M34" s="107"/>
      <c r="N34" s="108"/>
      <c r="O34" s="109"/>
      <c r="P34" s="152">
        <v>292</v>
      </c>
      <c r="Q34" s="151" t="s">
        <v>455</v>
      </c>
      <c r="R34" s="153">
        <v>915318.1</v>
      </c>
      <c r="S34" s="110"/>
      <c r="T34" s="110">
        <v>768725.2</v>
      </c>
      <c r="U34" s="110"/>
      <c r="V34" s="110"/>
      <c r="W34" s="110"/>
      <c r="X34" s="110"/>
      <c r="Y34" s="110"/>
      <c r="Z34" s="110"/>
      <c r="AA34" s="111" t="s">
        <v>48</v>
      </c>
      <c r="AB34" s="111" t="s">
        <v>405</v>
      </c>
      <c r="AC34" s="111" t="s">
        <v>414</v>
      </c>
      <c r="AD34" s="111"/>
      <c r="AE34" s="111"/>
      <c r="AF34" s="111" t="s">
        <v>317</v>
      </c>
      <c r="AG34" s="112"/>
      <c r="AH34" s="112"/>
      <c r="AI34" s="113"/>
      <c r="AJ34" s="113"/>
      <c r="AK34" s="113"/>
      <c r="AL34" s="113"/>
      <c r="AM34" s="113"/>
      <c r="AN34" s="113"/>
      <c r="AO34" s="108"/>
      <c r="AP34" s="113"/>
      <c r="AQ34" s="113"/>
      <c r="AR34" s="113"/>
      <c r="AS34" s="114"/>
      <c r="AT34" s="113"/>
      <c r="AU34" s="115"/>
      <c r="AV34" s="115" t="s">
        <v>317</v>
      </c>
      <c r="AW34" s="113"/>
      <c r="AX34" s="113"/>
      <c r="AY34" s="113"/>
      <c r="AZ34" s="115" t="s">
        <v>408</v>
      </c>
      <c r="BA34" s="178" t="str">
        <f t="shared" si="9"/>
        <v>30/8/2021</v>
      </c>
      <c r="BB34" s="178" t="str">
        <f t="shared" si="10"/>
        <v>30/8/2021</v>
      </c>
      <c r="BC34" s="115" t="s">
        <v>313</v>
      </c>
      <c r="BD34" s="113"/>
      <c r="BE34" s="113"/>
      <c r="BF34" s="113"/>
      <c r="BG34" s="113"/>
      <c r="BH34" s="113"/>
      <c r="BI34" s="108"/>
      <c r="BJ34" s="116"/>
      <c r="BK34" s="113"/>
      <c r="BL34" s="116"/>
      <c r="BM34" s="116"/>
      <c r="BN34" s="108"/>
      <c r="BO34" s="116"/>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4"/>
      <c r="EV34" s="113"/>
      <c r="EW34" s="114"/>
      <c r="EX34" s="113"/>
      <c r="EY34" s="113"/>
      <c r="EZ34" s="113"/>
      <c r="FA34" s="113"/>
      <c r="FB34" s="113"/>
      <c r="FC34" s="113"/>
      <c r="FD34" s="113"/>
      <c r="FE34" s="113"/>
      <c r="FF34" s="113"/>
      <c r="FG34" s="113"/>
      <c r="FH34" s="113"/>
      <c r="FI34" s="113"/>
      <c r="FJ34" s="113"/>
      <c r="FK34" s="104"/>
      <c r="FL34" s="104"/>
      <c r="FM34" s="151"/>
      <c r="FN34" s="77"/>
      <c r="FO34" s="77"/>
      <c r="FP34" s="170"/>
      <c r="FQ34" s="171"/>
      <c r="FR34" s="77"/>
      <c r="FS34" s="77"/>
      <c r="FT34" s="172"/>
      <c r="FU34" s="173"/>
      <c r="FV34" s="173"/>
      <c r="FW34" s="173"/>
      <c r="FX34" s="173"/>
      <c r="FY34" s="173"/>
      <c r="FZ34" s="173"/>
      <c r="GA34" s="173"/>
      <c r="GB34" s="173"/>
      <c r="GC34" s="173"/>
      <c r="GD34" s="173"/>
      <c r="GE34" s="173"/>
      <c r="GF34" s="173"/>
      <c r="GG34" s="173"/>
      <c r="GH34" s="173"/>
      <c r="GI34" s="173"/>
      <c r="GJ34" s="173"/>
      <c r="GK34" s="173"/>
      <c r="GL34" s="173"/>
      <c r="GM34" s="173"/>
      <c r="GN34" s="173"/>
      <c r="GO34" s="77"/>
      <c r="GP34" s="173"/>
      <c r="GQ34" s="173"/>
      <c r="GR34" s="172"/>
      <c r="GS34" s="77"/>
      <c r="GT34" s="77"/>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row>
    <row r="35" spans="1:229" ht="45">
      <c r="A35" s="210"/>
      <c r="B35" s="105"/>
      <c r="C35" s="166" t="s">
        <v>453</v>
      </c>
      <c r="D35" s="208"/>
      <c r="E35" s="105"/>
      <c r="F35" s="151" t="s">
        <v>413</v>
      </c>
      <c r="G35" s="151" t="s">
        <v>316</v>
      </c>
      <c r="H35" s="105"/>
      <c r="I35" s="105"/>
      <c r="J35" s="104"/>
      <c r="K35" s="107"/>
      <c r="L35" s="108"/>
      <c r="M35" s="107"/>
      <c r="N35" s="108"/>
      <c r="O35" s="109"/>
      <c r="P35" s="152">
        <v>543</v>
      </c>
      <c r="Q35" s="151" t="s">
        <v>446</v>
      </c>
      <c r="R35" s="153">
        <v>324584.40000000002</v>
      </c>
      <c r="S35" s="110"/>
      <c r="T35" s="110">
        <v>192082.1</v>
      </c>
      <c r="U35" s="110"/>
      <c r="V35" s="110"/>
      <c r="W35" s="110"/>
      <c r="X35" s="110"/>
      <c r="Y35" s="110"/>
      <c r="Z35" s="110"/>
      <c r="AA35" s="111" t="s">
        <v>48</v>
      </c>
      <c r="AB35" s="111" t="s">
        <v>405</v>
      </c>
      <c r="AC35" s="111" t="s">
        <v>414</v>
      </c>
      <c r="AD35" s="111"/>
      <c r="AE35" s="111"/>
      <c r="AF35" s="111" t="s">
        <v>317</v>
      </c>
      <c r="AG35" s="112"/>
      <c r="AH35" s="112"/>
      <c r="AI35" s="113"/>
      <c r="AJ35" s="113"/>
      <c r="AK35" s="113"/>
      <c r="AL35" s="113"/>
      <c r="AM35" s="113"/>
      <c r="AN35" s="113"/>
      <c r="AO35" s="108"/>
      <c r="AP35" s="113"/>
      <c r="AQ35" s="113"/>
      <c r="AR35" s="113"/>
      <c r="AS35" s="114"/>
      <c r="AT35" s="113"/>
      <c r="AU35" s="115"/>
      <c r="AV35" s="115" t="s">
        <v>317</v>
      </c>
      <c r="AW35" s="113"/>
      <c r="AX35" s="113"/>
      <c r="AY35" s="113"/>
      <c r="AZ35" s="115" t="s">
        <v>408</v>
      </c>
      <c r="BA35" s="178" t="str">
        <f t="shared" si="9"/>
        <v>17/12/2021</v>
      </c>
      <c r="BB35" s="178" t="str">
        <f t="shared" si="10"/>
        <v>17/12/2021</v>
      </c>
      <c r="BC35" s="115" t="s">
        <v>313</v>
      </c>
      <c r="BD35" s="113"/>
      <c r="BE35" s="113"/>
      <c r="BF35" s="113"/>
      <c r="BG35" s="113"/>
      <c r="BH35" s="113"/>
      <c r="BI35" s="108"/>
      <c r="BJ35" s="116"/>
      <c r="BK35" s="113"/>
      <c r="BL35" s="116"/>
      <c r="BM35" s="116"/>
      <c r="BN35" s="108"/>
      <c r="BO35" s="116"/>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c r="DK35" s="113"/>
      <c r="DL35" s="113"/>
      <c r="DM35" s="113"/>
      <c r="DN35" s="113"/>
      <c r="DO35" s="113"/>
      <c r="DP35" s="113"/>
      <c r="DQ35" s="113"/>
      <c r="DR35" s="113"/>
      <c r="DS35" s="113"/>
      <c r="DT35" s="113"/>
      <c r="DU35" s="113"/>
      <c r="DV35" s="113"/>
      <c r="DW35" s="113"/>
      <c r="DX35" s="113"/>
      <c r="DY35" s="113"/>
      <c r="DZ35" s="113"/>
      <c r="EA35" s="113"/>
      <c r="EB35" s="113"/>
      <c r="EC35" s="113"/>
      <c r="ED35" s="113"/>
      <c r="EE35" s="113"/>
      <c r="EF35" s="113"/>
      <c r="EG35" s="113"/>
      <c r="EH35" s="113"/>
      <c r="EI35" s="113"/>
      <c r="EJ35" s="113"/>
      <c r="EK35" s="113"/>
      <c r="EL35" s="113"/>
      <c r="EM35" s="113"/>
      <c r="EN35" s="113"/>
      <c r="EO35" s="113"/>
      <c r="EP35" s="113"/>
      <c r="EQ35" s="113"/>
      <c r="ER35" s="113"/>
      <c r="ES35" s="113"/>
      <c r="ET35" s="113"/>
      <c r="EU35" s="114"/>
      <c r="EV35" s="113"/>
      <c r="EW35" s="114"/>
      <c r="EX35" s="113"/>
      <c r="EY35" s="113"/>
      <c r="EZ35" s="113"/>
      <c r="FA35" s="113"/>
      <c r="FB35" s="113"/>
      <c r="FC35" s="113"/>
      <c r="FD35" s="113"/>
      <c r="FE35" s="113"/>
      <c r="FF35" s="113"/>
      <c r="FG35" s="113"/>
      <c r="FH35" s="113"/>
      <c r="FI35" s="113"/>
      <c r="FJ35" s="113"/>
      <c r="FK35" s="104"/>
      <c r="FL35" s="104"/>
      <c r="FM35" s="151"/>
      <c r="FN35" s="77"/>
      <c r="FO35" s="77"/>
      <c r="FP35" s="170"/>
      <c r="FQ35" s="171"/>
      <c r="FR35" s="77"/>
      <c r="FS35" s="77"/>
      <c r="FT35" s="172"/>
      <c r="FU35" s="173"/>
      <c r="FV35" s="173"/>
      <c r="FW35" s="173"/>
      <c r="FX35" s="173"/>
      <c r="FY35" s="173"/>
      <c r="FZ35" s="173"/>
      <c r="GA35" s="173"/>
      <c r="GB35" s="173"/>
      <c r="GC35" s="173"/>
      <c r="GD35" s="173"/>
      <c r="GE35" s="173"/>
      <c r="GF35" s="173"/>
      <c r="GG35" s="173"/>
      <c r="GH35" s="173"/>
      <c r="GI35" s="173"/>
      <c r="GJ35" s="173"/>
      <c r="GK35" s="173"/>
      <c r="GL35" s="173"/>
      <c r="GM35" s="173"/>
      <c r="GN35" s="173"/>
      <c r="GO35" s="77"/>
      <c r="GP35" s="173"/>
      <c r="GQ35" s="173"/>
      <c r="GR35" s="172"/>
      <c r="GS35" s="77"/>
      <c r="GT35" s="77"/>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row>
    <row r="36" spans="1:229">
      <c r="A36" s="104"/>
      <c r="B36" s="105"/>
      <c r="C36" s="106"/>
      <c r="D36" s="106"/>
      <c r="E36" s="105"/>
      <c r="F36" s="105"/>
      <c r="G36" s="104"/>
      <c r="H36" s="105"/>
      <c r="I36" s="105"/>
      <c r="J36" s="104"/>
      <c r="K36" s="107"/>
      <c r="L36" s="108"/>
      <c r="M36" s="107"/>
      <c r="N36" s="108"/>
      <c r="O36" s="109"/>
      <c r="P36" s="108"/>
      <c r="Q36" s="109"/>
      <c r="R36" s="110"/>
      <c r="S36" s="110"/>
      <c r="T36" s="110"/>
      <c r="U36" s="110"/>
      <c r="V36" s="110"/>
      <c r="W36" s="110"/>
      <c r="X36" s="110"/>
      <c r="Y36" s="110"/>
      <c r="Z36" s="110"/>
      <c r="AA36" s="112"/>
      <c r="AB36" s="112"/>
      <c r="AC36" s="112"/>
      <c r="AD36" s="112"/>
      <c r="AE36" s="112"/>
      <c r="AF36" s="112"/>
      <c r="AG36" s="112"/>
      <c r="AH36" s="112"/>
      <c r="AI36" s="113"/>
      <c r="AJ36" s="113"/>
      <c r="AK36" s="113"/>
      <c r="AL36" s="113"/>
      <c r="AM36" s="113"/>
      <c r="AN36" s="113"/>
      <c r="AO36" s="108"/>
      <c r="AP36" s="113"/>
      <c r="AQ36" s="113"/>
      <c r="AR36" s="113"/>
      <c r="AS36" s="114"/>
      <c r="AT36" s="113"/>
      <c r="AU36" s="113"/>
      <c r="AV36" s="113"/>
      <c r="AW36" s="113"/>
      <c r="AX36" s="113"/>
      <c r="AY36" s="113"/>
      <c r="AZ36" s="113"/>
      <c r="BA36" s="113"/>
      <c r="BB36" s="113"/>
      <c r="BC36" s="113"/>
      <c r="BD36" s="113"/>
      <c r="BE36" s="113"/>
      <c r="BF36" s="113"/>
      <c r="BG36" s="113"/>
      <c r="BH36" s="113"/>
      <c r="BI36" s="108"/>
      <c r="BJ36" s="116"/>
      <c r="BK36" s="113"/>
      <c r="BL36" s="116"/>
      <c r="BM36" s="116"/>
      <c r="BN36" s="108"/>
      <c r="BO36" s="116"/>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c r="DK36" s="113"/>
      <c r="DL36" s="113"/>
      <c r="DM36" s="113"/>
      <c r="DN36" s="113"/>
      <c r="DO36" s="113"/>
      <c r="DP36" s="113"/>
      <c r="DQ36" s="113"/>
      <c r="DR36" s="113"/>
      <c r="DS36" s="113"/>
      <c r="DT36" s="113"/>
      <c r="DU36" s="113"/>
      <c r="DV36" s="113"/>
      <c r="DW36" s="113"/>
      <c r="DX36" s="113"/>
      <c r="DY36" s="113"/>
      <c r="DZ36" s="113"/>
      <c r="EA36" s="113"/>
      <c r="EB36" s="113"/>
      <c r="EC36" s="113"/>
      <c r="ED36" s="113"/>
      <c r="EE36" s="113"/>
      <c r="EF36" s="113"/>
      <c r="EG36" s="113"/>
      <c r="EH36" s="113"/>
      <c r="EI36" s="113"/>
      <c r="EJ36" s="113"/>
      <c r="EK36" s="113"/>
      <c r="EL36" s="113"/>
      <c r="EM36" s="113"/>
      <c r="EN36" s="113"/>
      <c r="EO36" s="113"/>
      <c r="EP36" s="113"/>
      <c r="EQ36" s="113"/>
      <c r="ER36" s="113"/>
      <c r="ES36" s="113"/>
      <c r="ET36" s="113"/>
      <c r="EU36" s="114"/>
      <c r="EV36" s="113"/>
      <c r="EW36" s="114"/>
      <c r="EX36" s="113"/>
      <c r="EY36" s="113"/>
      <c r="EZ36" s="113"/>
      <c r="FA36" s="113"/>
      <c r="FB36" s="113"/>
      <c r="FC36" s="113"/>
      <c r="FD36" s="113"/>
      <c r="FE36" s="113"/>
      <c r="FF36" s="113"/>
      <c r="FG36" s="113"/>
      <c r="FH36" s="113"/>
      <c r="FI36" s="113"/>
      <c r="FJ36" s="113"/>
      <c r="FK36" s="104"/>
      <c r="FL36" s="104"/>
      <c r="FM36" s="104"/>
      <c r="FN36" s="77"/>
      <c r="FO36" s="77"/>
      <c r="FP36" s="170"/>
      <c r="FQ36" s="171"/>
      <c r="FR36" s="77"/>
      <c r="FS36" s="77"/>
      <c r="FT36" s="172"/>
      <c r="FU36" s="173"/>
      <c r="FV36" s="173"/>
      <c r="FW36" s="173"/>
      <c r="FX36" s="173"/>
      <c r="FY36" s="173"/>
      <c r="FZ36" s="173"/>
      <c r="GA36" s="173"/>
      <c r="GB36" s="173"/>
      <c r="GC36" s="173"/>
      <c r="GD36" s="173"/>
      <c r="GE36" s="173"/>
      <c r="GF36" s="173"/>
      <c r="GG36" s="173"/>
      <c r="GH36" s="173"/>
      <c r="GI36" s="173"/>
      <c r="GJ36" s="173"/>
      <c r="GK36" s="173"/>
      <c r="GL36" s="173"/>
      <c r="GM36" s="173"/>
      <c r="GN36" s="173"/>
      <c r="GO36" s="77"/>
      <c r="GP36" s="173"/>
      <c r="GQ36" s="173"/>
      <c r="GR36" s="172"/>
      <c r="GS36" s="77"/>
      <c r="GT36" s="77"/>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row>
    <row r="37" spans="1:229" s="66" customFormat="1" ht="28.5" customHeight="1">
      <c r="A37" s="118" t="s">
        <v>17</v>
      </c>
      <c r="B37" s="125"/>
      <c r="C37" s="126" t="s">
        <v>460</v>
      </c>
      <c r="D37" s="126"/>
      <c r="E37" s="125"/>
      <c r="F37" s="125"/>
      <c r="G37" s="118"/>
      <c r="H37" s="125"/>
      <c r="I37" s="125"/>
      <c r="J37" s="118"/>
      <c r="K37" s="127"/>
      <c r="L37" s="119"/>
      <c r="M37" s="127"/>
      <c r="N37" s="119"/>
      <c r="O37" s="120"/>
      <c r="P37" s="119"/>
      <c r="Q37" s="120"/>
      <c r="R37" s="129">
        <f>SUM(R38:R41)</f>
        <v>1199836.5</v>
      </c>
      <c r="S37" s="129">
        <f>SUM(S38:S41)</f>
        <v>0</v>
      </c>
      <c r="T37" s="129">
        <f>SUM(T38:T41)</f>
        <v>1047221.4000000001</v>
      </c>
      <c r="U37" s="129"/>
      <c r="V37" s="129"/>
      <c r="W37" s="129"/>
      <c r="X37" s="129"/>
      <c r="Y37" s="129"/>
      <c r="Z37" s="129"/>
      <c r="AA37" s="122"/>
      <c r="AB37" s="122"/>
      <c r="AC37" s="122"/>
      <c r="AD37" s="122"/>
      <c r="AE37" s="122"/>
      <c r="AF37" s="122"/>
      <c r="AG37" s="122"/>
      <c r="AH37" s="122"/>
      <c r="AI37" s="121"/>
      <c r="AJ37" s="121"/>
      <c r="AK37" s="121"/>
      <c r="AL37" s="121"/>
      <c r="AM37" s="121"/>
      <c r="AN37" s="121"/>
      <c r="AO37" s="119"/>
      <c r="AP37" s="121"/>
      <c r="AQ37" s="121"/>
      <c r="AR37" s="121"/>
      <c r="AS37" s="124"/>
      <c r="AT37" s="121"/>
      <c r="AU37" s="121"/>
      <c r="AV37" s="121"/>
      <c r="AW37" s="121"/>
      <c r="AX37" s="121"/>
      <c r="AY37" s="121"/>
      <c r="AZ37" s="121"/>
      <c r="BA37" s="121"/>
      <c r="BB37" s="121"/>
      <c r="BC37" s="121"/>
      <c r="BD37" s="121"/>
      <c r="BE37" s="121"/>
      <c r="BF37" s="121"/>
      <c r="BG37" s="121"/>
      <c r="BH37" s="121"/>
      <c r="BI37" s="119"/>
      <c r="BJ37" s="123"/>
      <c r="BK37" s="121"/>
      <c r="BL37" s="123"/>
      <c r="BM37" s="123"/>
      <c r="BN37" s="119"/>
      <c r="BO37" s="123"/>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4"/>
      <c r="EV37" s="121"/>
      <c r="EW37" s="124"/>
      <c r="EX37" s="121"/>
      <c r="EY37" s="121"/>
      <c r="EZ37" s="121"/>
      <c r="FA37" s="121"/>
      <c r="FB37" s="121"/>
      <c r="FC37" s="121"/>
      <c r="FD37" s="121"/>
      <c r="FE37" s="121"/>
      <c r="FF37" s="121"/>
      <c r="FG37" s="121"/>
      <c r="FH37" s="121"/>
      <c r="FI37" s="121"/>
      <c r="FJ37" s="121"/>
      <c r="FK37" s="118"/>
      <c r="FL37" s="118"/>
      <c r="FM37" s="118"/>
      <c r="FN37" s="134"/>
      <c r="FO37" s="134"/>
      <c r="FP37" s="174"/>
      <c r="FQ37" s="175"/>
      <c r="FR37" s="134"/>
      <c r="FS37" s="134"/>
      <c r="FT37" s="176"/>
      <c r="FU37" s="177"/>
      <c r="FV37" s="177"/>
      <c r="FW37" s="177"/>
      <c r="FX37" s="177"/>
      <c r="FY37" s="177"/>
      <c r="FZ37" s="177"/>
      <c r="GA37" s="177"/>
      <c r="GB37" s="177"/>
      <c r="GC37" s="177"/>
      <c r="GD37" s="177"/>
      <c r="GE37" s="177"/>
      <c r="GF37" s="177"/>
      <c r="GG37" s="177"/>
      <c r="GH37" s="177"/>
      <c r="GI37" s="177"/>
      <c r="GJ37" s="177"/>
      <c r="GK37" s="177"/>
      <c r="GL37" s="177"/>
      <c r="GM37" s="177"/>
      <c r="GN37" s="177"/>
      <c r="GO37" s="134"/>
      <c r="GP37" s="177"/>
      <c r="GQ37" s="177"/>
      <c r="GR37" s="176"/>
      <c r="GS37" s="134"/>
      <c r="GT37" s="134"/>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row>
    <row r="38" spans="1:229" ht="45">
      <c r="A38" s="209">
        <v>1</v>
      </c>
      <c r="B38" s="105"/>
      <c r="C38" s="154" t="s">
        <v>0</v>
      </c>
      <c r="D38" s="211" t="s">
        <v>422</v>
      </c>
      <c r="E38" s="105"/>
      <c r="F38" s="154" t="s">
        <v>412</v>
      </c>
      <c r="G38" s="155" t="s">
        <v>316</v>
      </c>
      <c r="H38" s="105"/>
      <c r="I38" s="105"/>
      <c r="J38" s="104"/>
      <c r="K38" s="107"/>
      <c r="L38" s="108"/>
      <c r="M38" s="107"/>
      <c r="N38" s="108"/>
      <c r="O38" s="109"/>
      <c r="P38" s="108">
        <v>142</v>
      </c>
      <c r="Q38" s="109" t="s">
        <v>454</v>
      </c>
      <c r="R38" s="110">
        <v>466605</v>
      </c>
      <c r="S38" s="110"/>
      <c r="T38" s="110">
        <v>430244.7</v>
      </c>
      <c r="U38" s="110"/>
      <c r="V38" s="110"/>
      <c r="W38" s="110"/>
      <c r="X38" s="110"/>
      <c r="Y38" s="110"/>
      <c r="Z38" s="110"/>
      <c r="AA38" s="160" t="s">
        <v>48</v>
      </c>
      <c r="AB38" s="160" t="s">
        <v>405</v>
      </c>
      <c r="AC38" s="160" t="s">
        <v>461</v>
      </c>
      <c r="AD38" s="160"/>
      <c r="AE38" s="160"/>
      <c r="AF38" s="160" t="s">
        <v>317</v>
      </c>
      <c r="AG38" s="112"/>
      <c r="AH38" s="112"/>
      <c r="AI38" s="113"/>
      <c r="AJ38" s="113"/>
      <c r="AK38" s="113"/>
      <c r="AL38" s="113"/>
      <c r="AM38" s="113"/>
      <c r="AN38" s="113"/>
      <c r="AO38" s="108"/>
      <c r="AP38" s="113"/>
      <c r="AQ38" s="113"/>
      <c r="AR38" s="113"/>
      <c r="AS38" s="114"/>
      <c r="AT38" s="113"/>
      <c r="AU38" s="161"/>
      <c r="AV38" s="161" t="s">
        <v>317</v>
      </c>
      <c r="AW38" s="113"/>
      <c r="AX38" s="113"/>
      <c r="AY38" s="113"/>
      <c r="AZ38" s="161" t="s">
        <v>408</v>
      </c>
      <c r="BA38" s="161" t="str">
        <f t="shared" ref="BA38:BA43" si="11">Q38</f>
        <v>26/4/2021</v>
      </c>
      <c r="BB38" s="161" t="str">
        <f t="shared" ref="BB38:BB43" si="12">Q38</f>
        <v>26/4/2021</v>
      </c>
      <c r="BC38" s="161" t="s">
        <v>313</v>
      </c>
      <c r="BD38" s="113"/>
      <c r="BE38" s="113"/>
      <c r="BF38" s="113"/>
      <c r="BG38" s="113"/>
      <c r="BH38" s="113"/>
      <c r="BI38" s="108"/>
      <c r="BJ38" s="116"/>
      <c r="BK38" s="113"/>
      <c r="BL38" s="116"/>
      <c r="BM38" s="116"/>
      <c r="BN38" s="108"/>
      <c r="BO38" s="116"/>
      <c r="BP38" s="113"/>
      <c r="BQ38" s="113"/>
      <c r="BR38" s="113"/>
      <c r="BS38" s="113"/>
      <c r="BT38" s="113"/>
      <c r="BU38" s="113"/>
      <c r="BV38" s="113"/>
      <c r="BW38" s="113"/>
      <c r="BX38" s="113"/>
      <c r="BY38" s="113"/>
      <c r="BZ38" s="113"/>
      <c r="CA38" s="113"/>
      <c r="CB38" s="113"/>
      <c r="CC38" s="113"/>
      <c r="CD38" s="113"/>
      <c r="CE38" s="113"/>
      <c r="CF38" s="113"/>
      <c r="CG38" s="113"/>
      <c r="CH38" s="113"/>
      <c r="CI38" s="113"/>
      <c r="CJ38" s="113"/>
      <c r="CK38" s="113"/>
      <c r="CL38" s="113"/>
      <c r="CM38" s="113"/>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13"/>
      <c r="DY38" s="113"/>
      <c r="DZ38" s="113"/>
      <c r="EA38" s="113"/>
      <c r="EB38" s="113"/>
      <c r="EC38" s="113"/>
      <c r="ED38" s="113"/>
      <c r="EE38" s="113"/>
      <c r="EF38" s="113"/>
      <c r="EG38" s="113"/>
      <c r="EH38" s="113"/>
      <c r="EI38" s="113"/>
      <c r="EJ38" s="113"/>
      <c r="EK38" s="113"/>
      <c r="EL38" s="113"/>
      <c r="EM38" s="113"/>
      <c r="EN38" s="113"/>
      <c r="EO38" s="113"/>
      <c r="EP38" s="113"/>
      <c r="EQ38" s="113"/>
      <c r="ER38" s="113"/>
      <c r="ES38" s="113"/>
      <c r="ET38" s="113"/>
      <c r="EU38" s="114"/>
      <c r="EV38" s="113"/>
      <c r="EW38" s="114"/>
      <c r="EX38" s="113"/>
      <c r="EY38" s="113"/>
      <c r="EZ38" s="113"/>
      <c r="FA38" s="113"/>
      <c r="FB38" s="113"/>
      <c r="FC38" s="113"/>
      <c r="FD38" s="113"/>
      <c r="FE38" s="113"/>
      <c r="FF38" s="113"/>
      <c r="FG38" s="113"/>
      <c r="FH38" s="113"/>
      <c r="FI38" s="113"/>
      <c r="FJ38" s="113"/>
      <c r="FK38" s="104"/>
      <c r="FL38" s="104"/>
      <c r="FM38" s="155"/>
      <c r="FN38" s="77"/>
      <c r="FO38" s="77"/>
      <c r="FP38" s="170"/>
      <c r="FQ38" s="171"/>
      <c r="FR38" s="77"/>
      <c r="FS38" s="77"/>
      <c r="FT38" s="172"/>
      <c r="FU38" s="173"/>
      <c r="FV38" s="173"/>
      <c r="FW38" s="173"/>
      <c r="FX38" s="173"/>
      <c r="FY38" s="173"/>
      <c r="FZ38" s="173"/>
      <c r="GA38" s="173"/>
      <c r="GB38" s="173"/>
      <c r="GC38" s="173"/>
      <c r="GD38" s="173"/>
      <c r="GE38" s="173"/>
      <c r="GF38" s="173"/>
      <c r="GG38" s="173"/>
      <c r="GH38" s="173"/>
      <c r="GI38" s="173"/>
      <c r="GJ38" s="173"/>
      <c r="GK38" s="173"/>
      <c r="GL38" s="173"/>
      <c r="GM38" s="173"/>
      <c r="GN38" s="173"/>
      <c r="GO38" s="77"/>
      <c r="GP38" s="173"/>
      <c r="GQ38" s="173"/>
      <c r="GR38" s="172"/>
      <c r="GS38" s="77"/>
      <c r="GT38" s="77"/>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row>
    <row r="39" spans="1:229" ht="45">
      <c r="A39" s="210"/>
      <c r="B39" s="105"/>
      <c r="C39" s="154" t="s">
        <v>1</v>
      </c>
      <c r="D39" s="212"/>
      <c r="E39" s="105"/>
      <c r="F39" s="154" t="s">
        <v>412</v>
      </c>
      <c r="G39" s="155" t="s">
        <v>316</v>
      </c>
      <c r="H39" s="105"/>
      <c r="I39" s="105"/>
      <c r="J39" s="104"/>
      <c r="K39" s="107"/>
      <c r="L39" s="108"/>
      <c r="M39" s="107"/>
      <c r="N39" s="108"/>
      <c r="O39" s="109"/>
      <c r="P39" s="108">
        <v>462</v>
      </c>
      <c r="Q39" s="109" t="s">
        <v>462</v>
      </c>
      <c r="R39" s="110">
        <v>619962</v>
      </c>
      <c r="S39" s="110"/>
      <c r="T39" s="110">
        <v>538382.9</v>
      </c>
      <c r="U39" s="110"/>
      <c r="V39" s="110"/>
      <c r="W39" s="110"/>
      <c r="X39" s="110"/>
      <c r="Y39" s="110"/>
      <c r="Z39" s="110"/>
      <c r="AA39" s="160" t="s">
        <v>48</v>
      </c>
      <c r="AB39" s="160" t="s">
        <v>405</v>
      </c>
      <c r="AC39" s="160" t="s">
        <v>461</v>
      </c>
      <c r="AD39" s="160"/>
      <c r="AE39" s="160"/>
      <c r="AF39" s="160" t="s">
        <v>317</v>
      </c>
      <c r="AG39" s="112"/>
      <c r="AH39" s="112"/>
      <c r="AI39" s="113"/>
      <c r="AJ39" s="113"/>
      <c r="AK39" s="113"/>
      <c r="AL39" s="113"/>
      <c r="AM39" s="113"/>
      <c r="AN39" s="113"/>
      <c r="AO39" s="108"/>
      <c r="AP39" s="113"/>
      <c r="AQ39" s="113"/>
      <c r="AR39" s="113"/>
      <c r="AS39" s="114"/>
      <c r="AT39" s="113"/>
      <c r="AU39" s="161"/>
      <c r="AV39" s="161" t="s">
        <v>317</v>
      </c>
      <c r="AW39" s="113"/>
      <c r="AX39" s="113"/>
      <c r="AY39" s="113"/>
      <c r="AZ39" s="161" t="s">
        <v>408</v>
      </c>
      <c r="BA39" s="161" t="str">
        <f t="shared" si="11"/>
        <v>24/11/2021</v>
      </c>
      <c r="BB39" s="161" t="str">
        <f t="shared" si="12"/>
        <v>24/11/2021</v>
      </c>
      <c r="BC39" s="161" t="s">
        <v>313</v>
      </c>
      <c r="BD39" s="113"/>
      <c r="BE39" s="113"/>
      <c r="BF39" s="113"/>
      <c r="BG39" s="113"/>
      <c r="BH39" s="113"/>
      <c r="BI39" s="108"/>
      <c r="BJ39" s="116"/>
      <c r="BK39" s="113"/>
      <c r="BL39" s="116"/>
      <c r="BM39" s="116"/>
      <c r="BN39" s="108"/>
      <c r="BO39" s="116"/>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3"/>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13"/>
      <c r="DY39" s="113"/>
      <c r="DZ39" s="113"/>
      <c r="EA39" s="113"/>
      <c r="EB39" s="113"/>
      <c r="EC39" s="113"/>
      <c r="ED39" s="113"/>
      <c r="EE39" s="113"/>
      <c r="EF39" s="113"/>
      <c r="EG39" s="113"/>
      <c r="EH39" s="113"/>
      <c r="EI39" s="113"/>
      <c r="EJ39" s="113"/>
      <c r="EK39" s="113"/>
      <c r="EL39" s="113"/>
      <c r="EM39" s="113"/>
      <c r="EN39" s="113"/>
      <c r="EO39" s="113"/>
      <c r="EP39" s="113"/>
      <c r="EQ39" s="113"/>
      <c r="ER39" s="113"/>
      <c r="ES39" s="113"/>
      <c r="ET39" s="113"/>
      <c r="EU39" s="114"/>
      <c r="EV39" s="113"/>
      <c r="EW39" s="114"/>
      <c r="EX39" s="113"/>
      <c r="EY39" s="113"/>
      <c r="EZ39" s="113"/>
      <c r="FA39" s="113"/>
      <c r="FB39" s="113"/>
      <c r="FC39" s="113"/>
      <c r="FD39" s="113"/>
      <c r="FE39" s="113"/>
      <c r="FF39" s="113"/>
      <c r="FG39" s="113"/>
      <c r="FH39" s="113"/>
      <c r="FI39" s="113"/>
      <c r="FJ39" s="113"/>
      <c r="FK39" s="104"/>
      <c r="FL39" s="104"/>
      <c r="FM39" s="155"/>
      <c r="FN39" s="77"/>
      <c r="FO39" s="77"/>
      <c r="FP39" s="170"/>
      <c r="FQ39" s="171"/>
      <c r="FR39" s="77"/>
      <c r="FS39" s="77"/>
      <c r="FT39" s="172"/>
      <c r="FU39" s="173"/>
      <c r="FV39" s="173"/>
      <c r="FW39" s="173"/>
      <c r="FX39" s="173"/>
      <c r="FY39" s="173"/>
      <c r="FZ39" s="173"/>
      <c r="GA39" s="173"/>
      <c r="GB39" s="173"/>
      <c r="GC39" s="173"/>
      <c r="GD39" s="173"/>
      <c r="GE39" s="173"/>
      <c r="GF39" s="173"/>
      <c r="GG39" s="173"/>
      <c r="GH39" s="173"/>
      <c r="GI39" s="173"/>
      <c r="GJ39" s="173"/>
      <c r="GK39" s="173"/>
      <c r="GL39" s="173"/>
      <c r="GM39" s="173"/>
      <c r="GN39" s="173"/>
      <c r="GO39" s="77"/>
      <c r="GP39" s="173"/>
      <c r="GQ39" s="173"/>
      <c r="GR39" s="172"/>
      <c r="GS39" s="77"/>
      <c r="GT39" s="77"/>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row>
    <row r="40" spans="1:229" ht="45">
      <c r="A40" s="104">
        <v>2</v>
      </c>
      <c r="B40" s="105"/>
      <c r="C40" s="154" t="s">
        <v>2</v>
      </c>
      <c r="D40" s="154" t="s">
        <v>3</v>
      </c>
      <c r="E40" s="105"/>
      <c r="F40" s="154" t="s">
        <v>4</v>
      </c>
      <c r="G40" s="155" t="s">
        <v>315</v>
      </c>
      <c r="H40" s="105"/>
      <c r="I40" s="105"/>
      <c r="J40" s="104"/>
      <c r="K40" s="107"/>
      <c r="L40" s="108"/>
      <c r="M40" s="107"/>
      <c r="N40" s="108"/>
      <c r="O40" s="109"/>
      <c r="P40" s="108">
        <v>569</v>
      </c>
      <c r="Q40" s="109" t="s">
        <v>456</v>
      </c>
      <c r="R40" s="110">
        <v>113269.5</v>
      </c>
      <c r="S40" s="110"/>
      <c r="T40" s="110">
        <v>78593.8</v>
      </c>
      <c r="U40" s="110"/>
      <c r="V40" s="110"/>
      <c r="W40" s="110"/>
      <c r="X40" s="110"/>
      <c r="Y40" s="110"/>
      <c r="Z40" s="110"/>
      <c r="AA40" s="160" t="s">
        <v>48</v>
      </c>
      <c r="AB40" s="160" t="s">
        <v>405</v>
      </c>
      <c r="AC40" s="160" t="s">
        <v>461</v>
      </c>
      <c r="AD40" s="160"/>
      <c r="AE40" s="160"/>
      <c r="AF40" s="160" t="s">
        <v>317</v>
      </c>
      <c r="AG40" s="112"/>
      <c r="AH40" s="112"/>
      <c r="AI40" s="113"/>
      <c r="AJ40" s="113"/>
      <c r="AK40" s="113"/>
      <c r="AL40" s="113"/>
      <c r="AM40" s="113"/>
      <c r="AN40" s="113"/>
      <c r="AO40" s="108"/>
      <c r="AP40" s="113"/>
      <c r="AQ40" s="113"/>
      <c r="AR40" s="113"/>
      <c r="AS40" s="114"/>
      <c r="AT40" s="113"/>
      <c r="AU40" s="161"/>
      <c r="AV40" s="161" t="s">
        <v>317</v>
      </c>
      <c r="AW40" s="113"/>
      <c r="AX40" s="113"/>
      <c r="AY40" s="113"/>
      <c r="AZ40" s="161" t="s">
        <v>408</v>
      </c>
      <c r="BA40" s="161" t="str">
        <f t="shared" si="11"/>
        <v>27/12/2021</v>
      </c>
      <c r="BB40" s="161" t="str">
        <f t="shared" si="12"/>
        <v>27/12/2021</v>
      </c>
      <c r="BC40" s="161" t="s">
        <v>313</v>
      </c>
      <c r="BD40" s="113"/>
      <c r="BE40" s="113"/>
      <c r="BF40" s="113"/>
      <c r="BG40" s="113"/>
      <c r="BH40" s="113"/>
      <c r="BI40" s="108"/>
      <c r="BJ40" s="116"/>
      <c r="BK40" s="113"/>
      <c r="BL40" s="116"/>
      <c r="BM40" s="116"/>
      <c r="BN40" s="108"/>
      <c r="BO40" s="116"/>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3"/>
      <c r="CV40" s="113"/>
      <c r="CW40" s="113"/>
      <c r="CX40" s="113"/>
      <c r="CY40" s="113"/>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13"/>
      <c r="DY40" s="113"/>
      <c r="DZ40" s="113"/>
      <c r="EA40" s="113"/>
      <c r="EB40" s="113"/>
      <c r="EC40" s="113"/>
      <c r="ED40" s="113"/>
      <c r="EE40" s="113"/>
      <c r="EF40" s="113"/>
      <c r="EG40" s="113"/>
      <c r="EH40" s="113"/>
      <c r="EI40" s="113"/>
      <c r="EJ40" s="113"/>
      <c r="EK40" s="113"/>
      <c r="EL40" s="113"/>
      <c r="EM40" s="113"/>
      <c r="EN40" s="113"/>
      <c r="EO40" s="113"/>
      <c r="EP40" s="113"/>
      <c r="EQ40" s="113"/>
      <c r="ER40" s="113"/>
      <c r="ES40" s="113"/>
      <c r="ET40" s="113"/>
      <c r="EU40" s="114"/>
      <c r="EV40" s="113"/>
      <c r="EW40" s="114"/>
      <c r="EX40" s="113"/>
      <c r="EY40" s="113"/>
      <c r="EZ40" s="113"/>
      <c r="FA40" s="113"/>
      <c r="FB40" s="113"/>
      <c r="FC40" s="113"/>
      <c r="FD40" s="113"/>
      <c r="FE40" s="113"/>
      <c r="FF40" s="113"/>
      <c r="FG40" s="113"/>
      <c r="FH40" s="113"/>
      <c r="FI40" s="113"/>
      <c r="FJ40" s="113"/>
      <c r="FK40" s="104"/>
      <c r="FL40" s="104"/>
      <c r="FM40" s="155"/>
      <c r="FN40" s="77"/>
      <c r="FO40" s="77"/>
      <c r="FP40" s="170"/>
      <c r="FQ40" s="171"/>
      <c r="FR40" s="77"/>
      <c r="FS40" s="77"/>
      <c r="FT40" s="172"/>
      <c r="FU40" s="173"/>
      <c r="FV40" s="173"/>
      <c r="FW40" s="173"/>
      <c r="FX40" s="173"/>
      <c r="FY40" s="173"/>
      <c r="FZ40" s="173"/>
      <c r="GA40" s="173"/>
      <c r="GB40" s="173"/>
      <c r="GC40" s="173"/>
      <c r="GD40" s="173"/>
      <c r="GE40" s="173"/>
      <c r="GF40" s="173"/>
      <c r="GG40" s="173"/>
      <c r="GH40" s="173"/>
      <c r="GI40" s="173"/>
      <c r="GJ40" s="173"/>
      <c r="GK40" s="173"/>
      <c r="GL40" s="173"/>
      <c r="GM40" s="173"/>
      <c r="GN40" s="173"/>
      <c r="GO40" s="77"/>
      <c r="GP40" s="173"/>
      <c r="GQ40" s="173"/>
      <c r="GR40" s="172"/>
      <c r="GS40" s="77"/>
      <c r="GT40" s="77"/>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row>
    <row r="41" spans="1:229">
      <c r="A41" s="104"/>
      <c r="B41" s="105"/>
      <c r="C41" s="106"/>
      <c r="D41" s="106"/>
      <c r="E41" s="105"/>
      <c r="F41" s="105"/>
      <c r="G41" s="104"/>
      <c r="H41" s="105"/>
      <c r="I41" s="105"/>
      <c r="J41" s="104"/>
      <c r="K41" s="107"/>
      <c r="L41" s="108"/>
      <c r="M41" s="107"/>
      <c r="N41" s="108"/>
      <c r="O41" s="109"/>
      <c r="P41" s="108"/>
      <c r="Q41" s="109"/>
      <c r="R41" s="110"/>
      <c r="S41" s="110"/>
      <c r="T41" s="110"/>
      <c r="U41" s="110"/>
      <c r="V41" s="110"/>
      <c r="W41" s="110"/>
      <c r="X41" s="110"/>
      <c r="Y41" s="110"/>
      <c r="Z41" s="110"/>
      <c r="AA41" s="112"/>
      <c r="AB41" s="112"/>
      <c r="AC41" s="112"/>
      <c r="AD41" s="112"/>
      <c r="AE41" s="112"/>
      <c r="AF41" s="112"/>
      <c r="AG41" s="112"/>
      <c r="AH41" s="112"/>
      <c r="AI41" s="113"/>
      <c r="AJ41" s="113"/>
      <c r="AK41" s="113"/>
      <c r="AL41" s="113"/>
      <c r="AM41" s="113"/>
      <c r="AN41" s="113"/>
      <c r="AO41" s="108"/>
      <c r="AP41" s="113"/>
      <c r="AQ41" s="113"/>
      <c r="AR41" s="113"/>
      <c r="AS41" s="114"/>
      <c r="AT41" s="113"/>
      <c r="AU41" s="113"/>
      <c r="AV41" s="113"/>
      <c r="AW41" s="113"/>
      <c r="AX41" s="113"/>
      <c r="AY41" s="113"/>
      <c r="AZ41" s="113"/>
      <c r="BA41" s="161"/>
      <c r="BB41" s="161"/>
      <c r="BC41" s="113"/>
      <c r="BD41" s="113"/>
      <c r="BE41" s="113"/>
      <c r="BF41" s="113"/>
      <c r="BG41" s="113"/>
      <c r="BH41" s="113"/>
      <c r="BI41" s="108"/>
      <c r="BJ41" s="116"/>
      <c r="BK41" s="113"/>
      <c r="BL41" s="116"/>
      <c r="BM41" s="116"/>
      <c r="BN41" s="108"/>
      <c r="BO41" s="116"/>
      <c r="BP41" s="113"/>
      <c r="BQ41" s="113"/>
      <c r="BR41" s="113"/>
      <c r="BS41" s="113"/>
      <c r="BT41" s="113"/>
      <c r="BU41" s="113"/>
      <c r="BV41" s="113"/>
      <c r="BW41" s="113"/>
      <c r="BX41" s="113"/>
      <c r="BY41" s="113"/>
      <c r="BZ41" s="113"/>
      <c r="CA41" s="113"/>
      <c r="CB41" s="113"/>
      <c r="CC41" s="113"/>
      <c r="CD41" s="113"/>
      <c r="CE41" s="113"/>
      <c r="CF41" s="113"/>
      <c r="CG41" s="113"/>
      <c r="CH41" s="113"/>
      <c r="CI41" s="113"/>
      <c r="CJ41" s="113"/>
      <c r="CK41" s="113"/>
      <c r="CL41" s="113"/>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13"/>
      <c r="DY41" s="113"/>
      <c r="DZ41" s="113"/>
      <c r="EA41" s="113"/>
      <c r="EB41" s="113"/>
      <c r="EC41" s="113"/>
      <c r="ED41" s="113"/>
      <c r="EE41" s="113"/>
      <c r="EF41" s="113"/>
      <c r="EG41" s="113"/>
      <c r="EH41" s="113"/>
      <c r="EI41" s="113"/>
      <c r="EJ41" s="113"/>
      <c r="EK41" s="113"/>
      <c r="EL41" s="113"/>
      <c r="EM41" s="113"/>
      <c r="EN41" s="113"/>
      <c r="EO41" s="113"/>
      <c r="EP41" s="113"/>
      <c r="EQ41" s="113"/>
      <c r="ER41" s="113"/>
      <c r="ES41" s="113"/>
      <c r="ET41" s="113"/>
      <c r="EU41" s="114"/>
      <c r="EV41" s="113"/>
      <c r="EW41" s="114"/>
      <c r="EX41" s="113"/>
      <c r="EY41" s="113"/>
      <c r="EZ41" s="113"/>
      <c r="FA41" s="113"/>
      <c r="FB41" s="113"/>
      <c r="FC41" s="113"/>
      <c r="FD41" s="113"/>
      <c r="FE41" s="113"/>
      <c r="FF41" s="113"/>
      <c r="FG41" s="113"/>
      <c r="FH41" s="113"/>
      <c r="FI41" s="113"/>
      <c r="FJ41" s="113"/>
      <c r="FK41" s="104"/>
      <c r="FL41" s="104"/>
      <c r="FM41" s="104"/>
      <c r="FN41" s="77"/>
      <c r="FO41" s="77"/>
      <c r="FP41" s="170"/>
      <c r="FQ41" s="171"/>
      <c r="FR41" s="77"/>
      <c r="FS41" s="77"/>
      <c r="FT41" s="172"/>
      <c r="FU41" s="173"/>
      <c r="FV41" s="173"/>
      <c r="FW41" s="173"/>
      <c r="FX41" s="173"/>
      <c r="FY41" s="173"/>
      <c r="FZ41" s="173"/>
      <c r="GA41" s="173"/>
      <c r="GB41" s="173"/>
      <c r="GC41" s="173"/>
      <c r="GD41" s="173"/>
      <c r="GE41" s="173"/>
      <c r="GF41" s="173"/>
      <c r="GG41" s="173"/>
      <c r="GH41" s="173"/>
      <c r="GI41" s="173"/>
      <c r="GJ41" s="173"/>
      <c r="GK41" s="173"/>
      <c r="GL41" s="173"/>
      <c r="GM41" s="173"/>
      <c r="GN41" s="173"/>
      <c r="GO41" s="77"/>
      <c r="GP41" s="173"/>
      <c r="GQ41" s="173"/>
      <c r="GR41" s="172"/>
      <c r="GS41" s="77"/>
      <c r="GT41" s="77"/>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row>
    <row r="42" spans="1:229" s="66" customFormat="1">
      <c r="A42" s="118" t="s">
        <v>18</v>
      </c>
      <c r="B42" s="125"/>
      <c r="C42" s="126" t="s">
        <v>14</v>
      </c>
      <c r="D42" s="126"/>
      <c r="E42" s="125"/>
      <c r="F42" s="125"/>
      <c r="G42" s="118"/>
      <c r="H42" s="125"/>
      <c r="I42" s="125"/>
      <c r="J42" s="118"/>
      <c r="K42" s="127"/>
      <c r="L42" s="119"/>
      <c r="M42" s="127"/>
      <c r="N42" s="119"/>
      <c r="O42" s="120"/>
      <c r="P42" s="119"/>
      <c r="Q42" s="120"/>
      <c r="R42" s="129">
        <f>SUM(R43:R44)</f>
        <v>7526.2</v>
      </c>
      <c r="S42" s="129">
        <f>SUM(S43:S44)</f>
        <v>0</v>
      </c>
      <c r="T42" s="129">
        <f>SUM(T43:T44)</f>
        <v>6715.1</v>
      </c>
      <c r="U42" s="129"/>
      <c r="V42" s="129"/>
      <c r="W42" s="129"/>
      <c r="X42" s="129"/>
      <c r="Y42" s="129"/>
      <c r="Z42" s="129"/>
      <c r="AA42" s="122"/>
      <c r="AB42" s="122"/>
      <c r="AC42" s="122"/>
      <c r="AD42" s="122"/>
      <c r="AE42" s="122"/>
      <c r="AF42" s="122"/>
      <c r="AG42" s="122"/>
      <c r="AH42" s="122"/>
      <c r="AI42" s="121"/>
      <c r="AJ42" s="121"/>
      <c r="AK42" s="121"/>
      <c r="AL42" s="121"/>
      <c r="AM42" s="121"/>
      <c r="AN42" s="121"/>
      <c r="AO42" s="119"/>
      <c r="AP42" s="121"/>
      <c r="AQ42" s="121"/>
      <c r="AR42" s="121"/>
      <c r="AS42" s="124"/>
      <c r="AT42" s="121"/>
      <c r="AU42" s="121"/>
      <c r="AV42" s="121"/>
      <c r="AW42" s="121"/>
      <c r="AX42" s="121"/>
      <c r="AY42" s="121"/>
      <c r="AZ42" s="121"/>
      <c r="BA42" s="161"/>
      <c r="BB42" s="161"/>
      <c r="BC42" s="121"/>
      <c r="BD42" s="121"/>
      <c r="BE42" s="121"/>
      <c r="BF42" s="121"/>
      <c r="BG42" s="121"/>
      <c r="BH42" s="121"/>
      <c r="BI42" s="119"/>
      <c r="BJ42" s="123"/>
      <c r="BK42" s="121"/>
      <c r="BL42" s="123"/>
      <c r="BM42" s="123"/>
      <c r="BN42" s="119"/>
      <c r="BO42" s="123"/>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c r="ER42" s="121"/>
      <c r="ES42" s="121"/>
      <c r="ET42" s="121"/>
      <c r="EU42" s="124"/>
      <c r="EV42" s="121"/>
      <c r="EW42" s="124"/>
      <c r="EX42" s="121"/>
      <c r="EY42" s="121"/>
      <c r="EZ42" s="121"/>
      <c r="FA42" s="121"/>
      <c r="FB42" s="121"/>
      <c r="FC42" s="121"/>
      <c r="FD42" s="121"/>
      <c r="FE42" s="121"/>
      <c r="FF42" s="121"/>
      <c r="FG42" s="121"/>
      <c r="FH42" s="121"/>
      <c r="FI42" s="121"/>
      <c r="FJ42" s="121"/>
      <c r="FK42" s="118"/>
      <c r="FL42" s="118"/>
      <c r="FM42" s="118"/>
      <c r="FN42" s="134"/>
      <c r="FO42" s="134"/>
      <c r="FP42" s="174"/>
      <c r="FQ42" s="175"/>
      <c r="FR42" s="134"/>
      <c r="FS42" s="134"/>
      <c r="FT42" s="176"/>
      <c r="FU42" s="177"/>
      <c r="FV42" s="177"/>
      <c r="FW42" s="177"/>
      <c r="FX42" s="177"/>
      <c r="FY42" s="177"/>
      <c r="FZ42" s="177"/>
      <c r="GA42" s="177"/>
      <c r="GB42" s="177"/>
      <c r="GC42" s="177"/>
      <c r="GD42" s="177"/>
      <c r="GE42" s="177"/>
      <c r="GF42" s="177"/>
      <c r="GG42" s="177"/>
      <c r="GH42" s="177"/>
      <c r="GI42" s="177"/>
      <c r="GJ42" s="177"/>
      <c r="GK42" s="177"/>
      <c r="GL42" s="177"/>
      <c r="GM42" s="177"/>
      <c r="GN42" s="177"/>
      <c r="GO42" s="134"/>
      <c r="GP42" s="177"/>
      <c r="GQ42" s="177"/>
      <c r="GR42" s="176"/>
      <c r="GS42" s="134"/>
      <c r="GT42" s="134"/>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row>
    <row r="43" spans="1:229" ht="60">
      <c r="A43" s="104">
        <v>1</v>
      </c>
      <c r="B43" s="105"/>
      <c r="C43" s="105" t="s">
        <v>6</v>
      </c>
      <c r="D43" s="105" t="s">
        <v>7</v>
      </c>
      <c r="E43" s="105"/>
      <c r="F43" s="140" t="s">
        <v>412</v>
      </c>
      <c r="G43" s="104" t="s">
        <v>209</v>
      </c>
      <c r="H43" s="105"/>
      <c r="I43" s="105"/>
      <c r="J43" s="104"/>
      <c r="K43" s="107"/>
      <c r="L43" s="108"/>
      <c r="M43" s="107"/>
      <c r="N43" s="108"/>
      <c r="O43" s="109"/>
      <c r="P43" s="108">
        <v>92</v>
      </c>
      <c r="Q43" s="109" t="s">
        <v>5</v>
      </c>
      <c r="R43" s="110">
        <v>7526.2</v>
      </c>
      <c r="S43" s="110"/>
      <c r="T43" s="110">
        <v>6715.1</v>
      </c>
      <c r="U43" s="110"/>
      <c r="V43" s="110"/>
      <c r="W43" s="110"/>
      <c r="X43" s="110"/>
      <c r="Y43" s="110"/>
      <c r="Z43" s="110"/>
      <c r="AA43" s="112" t="s">
        <v>8</v>
      </c>
      <c r="AB43" s="112" t="s">
        <v>406</v>
      </c>
      <c r="AC43" s="112" t="s">
        <v>414</v>
      </c>
      <c r="AD43" s="112"/>
      <c r="AE43" s="112"/>
      <c r="AF43" s="112" t="s">
        <v>317</v>
      </c>
      <c r="AG43" s="112"/>
      <c r="AH43" s="112"/>
      <c r="AI43" s="113"/>
      <c r="AJ43" s="113"/>
      <c r="AK43" s="113"/>
      <c r="AL43" s="113"/>
      <c r="AM43" s="113"/>
      <c r="AN43" s="113"/>
      <c r="AO43" s="108"/>
      <c r="AP43" s="113"/>
      <c r="AQ43" s="113"/>
      <c r="AR43" s="113"/>
      <c r="AS43" s="114"/>
      <c r="AT43" s="113"/>
      <c r="AU43" s="113"/>
      <c r="AV43" s="113" t="s">
        <v>317</v>
      </c>
      <c r="AW43" s="113"/>
      <c r="AX43" s="113"/>
      <c r="AY43" s="113"/>
      <c r="AZ43" s="113" t="s">
        <v>408</v>
      </c>
      <c r="BA43" s="161" t="str">
        <f t="shared" si="11"/>
        <v>24/02/2022</v>
      </c>
      <c r="BB43" s="161" t="str">
        <f t="shared" si="12"/>
        <v>24/02/2022</v>
      </c>
      <c r="BC43" s="113" t="s">
        <v>313</v>
      </c>
      <c r="BD43" s="113"/>
      <c r="BE43" s="113"/>
      <c r="BF43" s="113"/>
      <c r="BG43" s="113"/>
      <c r="BH43" s="113"/>
      <c r="BI43" s="108"/>
      <c r="BJ43" s="116"/>
      <c r="BK43" s="113"/>
      <c r="BL43" s="116"/>
      <c r="BM43" s="116"/>
      <c r="BN43" s="108"/>
      <c r="BO43" s="116"/>
      <c r="BP43" s="113"/>
      <c r="BQ43" s="113"/>
      <c r="BR43" s="113"/>
      <c r="BS43" s="113"/>
      <c r="BT43" s="113"/>
      <c r="BU43" s="113"/>
      <c r="BV43" s="113"/>
      <c r="BW43" s="113"/>
      <c r="BX43" s="113"/>
      <c r="BY43" s="113"/>
      <c r="BZ43" s="113"/>
      <c r="CA43" s="113"/>
      <c r="CB43" s="113"/>
      <c r="CC43" s="113"/>
      <c r="CD43" s="113"/>
      <c r="CE43" s="113"/>
      <c r="CF43" s="113"/>
      <c r="CG43" s="113"/>
      <c r="CH43" s="113"/>
      <c r="CI43" s="113"/>
      <c r="CJ43" s="113"/>
      <c r="CK43" s="113"/>
      <c r="CL43" s="113"/>
      <c r="CM43" s="113"/>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13"/>
      <c r="DY43" s="113"/>
      <c r="DZ43" s="113"/>
      <c r="EA43" s="113"/>
      <c r="EB43" s="113"/>
      <c r="EC43" s="113"/>
      <c r="ED43" s="113"/>
      <c r="EE43" s="113"/>
      <c r="EF43" s="113"/>
      <c r="EG43" s="113"/>
      <c r="EH43" s="113"/>
      <c r="EI43" s="113"/>
      <c r="EJ43" s="113"/>
      <c r="EK43" s="113"/>
      <c r="EL43" s="113"/>
      <c r="EM43" s="113"/>
      <c r="EN43" s="113"/>
      <c r="EO43" s="113"/>
      <c r="EP43" s="113"/>
      <c r="EQ43" s="113"/>
      <c r="ER43" s="113"/>
      <c r="ES43" s="113"/>
      <c r="ET43" s="113"/>
      <c r="EU43" s="114"/>
      <c r="EV43" s="113"/>
      <c r="EW43" s="114"/>
      <c r="EX43" s="113"/>
      <c r="EY43" s="113"/>
      <c r="EZ43" s="113"/>
      <c r="FA43" s="113"/>
      <c r="FB43" s="113"/>
      <c r="FC43" s="113"/>
      <c r="FD43" s="113"/>
      <c r="FE43" s="113"/>
      <c r="FF43" s="113"/>
      <c r="FG43" s="113"/>
      <c r="FH43" s="113"/>
      <c r="FI43" s="113"/>
      <c r="FJ43" s="113"/>
      <c r="FK43" s="104"/>
      <c r="FL43" s="104"/>
      <c r="FM43" s="104"/>
      <c r="FN43" s="77"/>
      <c r="FO43" s="77"/>
      <c r="FP43" s="170"/>
      <c r="FQ43" s="171"/>
      <c r="FR43" s="77"/>
      <c r="FS43" s="77"/>
      <c r="FT43" s="172"/>
      <c r="FU43" s="173"/>
      <c r="FV43" s="173"/>
      <c r="FW43" s="173"/>
      <c r="FX43" s="173"/>
      <c r="FY43" s="173"/>
      <c r="FZ43" s="173"/>
      <c r="GA43" s="173"/>
      <c r="GB43" s="173"/>
      <c r="GC43" s="173"/>
      <c r="GD43" s="173"/>
      <c r="GE43" s="173"/>
      <c r="GF43" s="173"/>
      <c r="GG43" s="173"/>
      <c r="GH43" s="173"/>
      <c r="GI43" s="173"/>
      <c r="GJ43" s="173"/>
      <c r="GK43" s="173"/>
      <c r="GL43" s="173"/>
      <c r="GM43" s="173"/>
      <c r="GN43" s="173"/>
      <c r="GO43" s="77"/>
      <c r="GP43" s="173"/>
      <c r="GQ43" s="173"/>
      <c r="GR43" s="172"/>
      <c r="GS43" s="77"/>
      <c r="GT43" s="77"/>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row>
    <row r="44" spans="1:229">
      <c r="A44" s="179"/>
      <c r="B44" s="180"/>
      <c r="C44" s="181"/>
      <c r="D44" s="181"/>
      <c r="E44" s="180"/>
      <c r="F44" s="180"/>
      <c r="G44" s="179"/>
      <c r="H44" s="180"/>
      <c r="I44" s="180"/>
      <c r="J44" s="179"/>
      <c r="K44" s="182"/>
      <c r="L44" s="183"/>
      <c r="M44" s="182"/>
      <c r="N44" s="183"/>
      <c r="O44" s="184"/>
      <c r="P44" s="183"/>
      <c r="Q44" s="184"/>
      <c r="R44" s="185"/>
      <c r="S44" s="185"/>
      <c r="T44" s="185"/>
      <c r="U44" s="185"/>
      <c r="V44" s="185"/>
      <c r="W44" s="185"/>
      <c r="X44" s="185"/>
      <c r="Y44" s="185"/>
      <c r="Z44" s="185"/>
      <c r="AA44" s="186"/>
      <c r="AB44" s="186"/>
      <c r="AC44" s="186"/>
      <c r="AD44" s="186"/>
      <c r="AE44" s="186"/>
      <c r="AF44" s="186"/>
      <c r="AG44" s="186"/>
      <c r="AH44" s="186"/>
      <c r="AI44" s="187"/>
      <c r="AJ44" s="187"/>
      <c r="AK44" s="187"/>
      <c r="AL44" s="187"/>
      <c r="AM44" s="187"/>
      <c r="AN44" s="187"/>
      <c r="AO44" s="183"/>
      <c r="AP44" s="187"/>
      <c r="AQ44" s="187"/>
      <c r="AR44" s="187"/>
      <c r="AS44" s="188"/>
      <c r="AT44" s="187"/>
      <c r="AU44" s="187"/>
      <c r="AV44" s="187"/>
      <c r="AW44" s="187"/>
      <c r="AX44" s="187"/>
      <c r="AY44" s="187"/>
      <c r="AZ44" s="187"/>
      <c r="BA44" s="187"/>
      <c r="BB44" s="187"/>
      <c r="BC44" s="187"/>
      <c r="BD44" s="187"/>
      <c r="BE44" s="187"/>
      <c r="BF44" s="187"/>
      <c r="BG44" s="187"/>
      <c r="BH44" s="187"/>
      <c r="BI44" s="183"/>
      <c r="BJ44" s="189"/>
      <c r="BK44" s="187"/>
      <c r="BL44" s="189"/>
      <c r="BM44" s="189"/>
      <c r="BN44" s="183"/>
      <c r="BO44" s="189"/>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87"/>
      <c r="CR44" s="187"/>
      <c r="CS44" s="187"/>
      <c r="CT44" s="187"/>
      <c r="CU44" s="187"/>
      <c r="CV44" s="187"/>
      <c r="CW44" s="187"/>
      <c r="CX44" s="187"/>
      <c r="CY44" s="187"/>
      <c r="CZ44" s="187"/>
      <c r="DA44" s="187"/>
      <c r="DB44" s="187"/>
      <c r="DC44" s="187"/>
      <c r="DD44" s="187"/>
      <c r="DE44" s="187"/>
      <c r="DF44" s="187"/>
      <c r="DG44" s="187"/>
      <c r="DH44" s="187"/>
      <c r="DI44" s="187"/>
      <c r="DJ44" s="187"/>
      <c r="DK44" s="187"/>
      <c r="DL44" s="187"/>
      <c r="DM44" s="187"/>
      <c r="DN44" s="187"/>
      <c r="DO44" s="187"/>
      <c r="DP44" s="187"/>
      <c r="DQ44" s="187"/>
      <c r="DR44" s="187"/>
      <c r="DS44" s="187"/>
      <c r="DT44" s="187"/>
      <c r="DU44" s="187"/>
      <c r="DV44" s="187"/>
      <c r="DW44" s="187"/>
      <c r="DX44" s="187"/>
      <c r="DY44" s="187"/>
      <c r="DZ44" s="187"/>
      <c r="EA44" s="187"/>
      <c r="EB44" s="187"/>
      <c r="EC44" s="187"/>
      <c r="ED44" s="187"/>
      <c r="EE44" s="187"/>
      <c r="EF44" s="187"/>
      <c r="EG44" s="187"/>
      <c r="EH44" s="187"/>
      <c r="EI44" s="187"/>
      <c r="EJ44" s="187"/>
      <c r="EK44" s="187"/>
      <c r="EL44" s="187"/>
      <c r="EM44" s="187"/>
      <c r="EN44" s="187"/>
      <c r="EO44" s="187"/>
      <c r="EP44" s="187"/>
      <c r="EQ44" s="187"/>
      <c r="ER44" s="187"/>
      <c r="ES44" s="187"/>
      <c r="ET44" s="187"/>
      <c r="EU44" s="188"/>
      <c r="EV44" s="187"/>
      <c r="EW44" s="188"/>
      <c r="EX44" s="187"/>
      <c r="EY44" s="187"/>
      <c r="EZ44" s="187"/>
      <c r="FA44" s="187"/>
      <c r="FB44" s="187"/>
      <c r="FC44" s="187"/>
      <c r="FD44" s="187"/>
      <c r="FE44" s="187"/>
      <c r="FF44" s="187"/>
      <c r="FG44" s="187"/>
      <c r="FH44" s="187"/>
      <c r="FI44" s="187"/>
      <c r="FJ44" s="187"/>
      <c r="FK44" s="179"/>
      <c r="FL44" s="179"/>
      <c r="FM44" s="179"/>
      <c r="FN44" s="77"/>
      <c r="FO44" s="77"/>
      <c r="FP44" s="170"/>
      <c r="FQ44" s="171"/>
      <c r="FR44" s="77"/>
      <c r="FS44" s="77"/>
      <c r="FT44" s="172"/>
      <c r="FU44" s="173"/>
      <c r="FV44" s="173"/>
      <c r="FW44" s="173"/>
      <c r="FX44" s="173"/>
      <c r="FY44" s="173"/>
      <c r="FZ44" s="173"/>
      <c r="GA44" s="173"/>
      <c r="GB44" s="173"/>
      <c r="GC44" s="173"/>
      <c r="GD44" s="173"/>
      <c r="GE44" s="173"/>
      <c r="GF44" s="173"/>
      <c r="GG44" s="173"/>
      <c r="GH44" s="173"/>
      <c r="GI44" s="173"/>
      <c r="GJ44" s="173"/>
      <c r="GK44" s="173"/>
      <c r="GL44" s="173"/>
      <c r="GM44" s="173"/>
      <c r="GN44" s="173"/>
      <c r="GO44" s="77"/>
      <c r="GP44" s="173"/>
      <c r="GQ44" s="173"/>
      <c r="GR44" s="172"/>
      <c r="GS44" s="77"/>
      <c r="GT44" s="77"/>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row>
    <row r="45" spans="1:229" s="134" customFormat="1" ht="33" customHeight="1">
      <c r="A45" s="207" t="s">
        <v>470</v>
      </c>
      <c r="B45" s="207"/>
      <c r="C45" s="207"/>
      <c r="D45" s="207"/>
      <c r="E45" s="190"/>
      <c r="F45" s="190"/>
      <c r="G45" s="191"/>
      <c r="H45" s="190"/>
      <c r="I45" s="190"/>
      <c r="J45" s="191"/>
      <c r="K45" s="192"/>
      <c r="L45" s="193"/>
      <c r="M45" s="192"/>
      <c r="N45" s="193"/>
      <c r="O45" s="194"/>
      <c r="P45" s="193"/>
      <c r="Q45" s="194"/>
      <c r="R45" s="195">
        <v>7731688.0000000019</v>
      </c>
      <c r="S45" s="195"/>
      <c r="T45" s="195" t="e">
        <v>#REF!</v>
      </c>
      <c r="U45" s="195"/>
      <c r="V45" s="195"/>
      <c r="W45" s="195"/>
      <c r="X45" s="195"/>
      <c r="Y45" s="195"/>
      <c r="Z45" s="195"/>
      <c r="AA45" s="196"/>
      <c r="AB45" s="196"/>
      <c r="AC45" s="196"/>
      <c r="AD45" s="196"/>
      <c r="AE45" s="196"/>
      <c r="AF45" s="196"/>
      <c r="AG45" s="196"/>
      <c r="AH45" s="196"/>
      <c r="AI45" s="76"/>
      <c r="AJ45" s="76"/>
      <c r="AK45" s="76"/>
      <c r="AL45" s="76"/>
      <c r="AM45" s="76"/>
      <c r="AN45" s="76"/>
      <c r="AO45" s="193"/>
      <c r="AP45" s="76"/>
      <c r="AQ45" s="76"/>
      <c r="AR45" s="76"/>
      <c r="AS45" s="197"/>
      <c r="AT45" s="76"/>
      <c r="AU45" s="76"/>
      <c r="AV45" s="76"/>
      <c r="AW45" s="76"/>
      <c r="AX45" s="76"/>
      <c r="AY45" s="76"/>
      <c r="AZ45" s="76"/>
      <c r="BA45" s="76"/>
      <c r="BB45" s="76"/>
      <c r="BC45" s="76"/>
      <c r="BD45" s="76"/>
      <c r="BE45" s="76"/>
      <c r="BF45" s="76"/>
      <c r="BG45" s="76"/>
      <c r="BH45" s="76"/>
      <c r="BI45" s="193"/>
      <c r="BJ45" s="198"/>
      <c r="BK45" s="76"/>
      <c r="BL45" s="198"/>
      <c r="BM45" s="198"/>
      <c r="BN45" s="193"/>
      <c r="BO45" s="198"/>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197"/>
      <c r="EV45" s="76"/>
      <c r="EW45" s="197"/>
      <c r="EX45" s="76"/>
      <c r="EY45" s="76"/>
      <c r="EZ45" s="76"/>
      <c r="FA45" s="76"/>
      <c r="FB45" s="76"/>
      <c r="FC45" s="76"/>
      <c r="FD45" s="76"/>
      <c r="FE45" s="76"/>
      <c r="FF45" s="76"/>
      <c r="FG45" s="76"/>
      <c r="FH45" s="76"/>
      <c r="FI45" s="76"/>
      <c r="FJ45" s="76"/>
      <c r="FK45" s="191"/>
      <c r="FL45" s="191"/>
      <c r="FM45" s="191"/>
      <c r="FP45" s="174"/>
      <c r="FQ45" s="175"/>
      <c r="FT45" s="176"/>
      <c r="FU45" s="177"/>
      <c r="FV45" s="177"/>
      <c r="FW45" s="177"/>
      <c r="FX45" s="177"/>
      <c r="FY45" s="177"/>
      <c r="FZ45" s="177"/>
      <c r="GA45" s="177"/>
      <c r="GB45" s="177"/>
      <c r="GC45" s="177"/>
      <c r="GD45" s="177"/>
      <c r="GE45" s="177"/>
      <c r="GF45" s="177"/>
      <c r="GG45" s="177"/>
      <c r="GH45" s="177"/>
      <c r="GI45" s="177"/>
      <c r="GJ45" s="177"/>
      <c r="GK45" s="177"/>
      <c r="GL45" s="177"/>
      <c r="GM45" s="177"/>
      <c r="GN45" s="177"/>
      <c r="GP45" s="177"/>
      <c r="GQ45" s="177"/>
      <c r="GR45" s="176"/>
      <c r="GU45" s="136"/>
      <c r="GV45" s="136"/>
      <c r="GW45" s="136"/>
      <c r="GX45" s="136"/>
      <c r="GY45" s="136"/>
      <c r="GZ45" s="136"/>
      <c r="HA45" s="136"/>
      <c r="HB45" s="136"/>
      <c r="HC45" s="136"/>
      <c r="HD45" s="136"/>
      <c r="HE45" s="136"/>
      <c r="HF45" s="136"/>
      <c r="HG45" s="136"/>
      <c r="HH45" s="136"/>
      <c r="HI45" s="136"/>
      <c r="HJ45" s="136"/>
      <c r="HK45" s="136"/>
      <c r="HL45" s="136"/>
      <c r="HM45" s="136"/>
      <c r="HN45" s="136"/>
      <c r="HO45" s="136"/>
      <c r="HP45" s="136"/>
      <c r="HQ45" s="136"/>
      <c r="HR45" s="136"/>
      <c r="HS45" s="136"/>
      <c r="HT45" s="136"/>
      <c r="HU45" s="136"/>
    </row>
    <row r="50" spans="28:28">
      <c r="AB50" s="206"/>
    </row>
  </sheetData>
  <autoFilter ref="A8:HU10"/>
  <mergeCells count="239">
    <mergeCell ref="EX7:EX8"/>
    <mergeCell ref="EY7:EY8"/>
    <mergeCell ref="A23:A27"/>
    <mergeCell ref="D23:D27"/>
    <mergeCell ref="CB7:CB8"/>
    <mergeCell ref="BV6:BV8"/>
    <mergeCell ref="BW6:BW8"/>
    <mergeCell ref="BX6:CB6"/>
    <mergeCell ref="BX7:BX8"/>
    <mergeCell ref="BY7:BY8"/>
    <mergeCell ref="EH7:EH8"/>
    <mergeCell ref="EI7:EI8"/>
    <mergeCell ref="DW7:DW8"/>
    <mergeCell ref="DX7:DX8"/>
    <mergeCell ref="DY7:DY8"/>
    <mergeCell ref="DZ7:DZ8"/>
    <mergeCell ref="EA7:EA8"/>
    <mergeCell ref="EB7:EB8"/>
    <mergeCell ref="EC7:EC8"/>
    <mergeCell ref="EE7:EE8"/>
    <mergeCell ref="EF7:EF8"/>
    <mergeCell ref="EG7:EG8"/>
    <mergeCell ref="DL6:DL8"/>
    <mergeCell ref="DM6:DM8"/>
    <mergeCell ref="DN6:DN8"/>
    <mergeCell ref="DO6:DO8"/>
    <mergeCell ref="EL7:EL8"/>
    <mergeCell ref="EM7:EM8"/>
    <mergeCell ref="FJ6:FJ8"/>
    <mergeCell ref="FK6:FK8"/>
    <mergeCell ref="EZ7:EZ8"/>
    <mergeCell ref="DP6:DP8"/>
    <mergeCell ref="DT6:DT8"/>
    <mergeCell ref="DQ7:DR7"/>
    <mergeCell ref="DS7:DS8"/>
    <mergeCell ref="DQ5:DS6"/>
    <mergeCell ref="FA6:FA8"/>
    <mergeCell ref="FB6:FB8"/>
    <mergeCell ref="FC6:FC8"/>
    <mergeCell ref="FD6:FD8"/>
    <mergeCell ref="FE6:FE8"/>
    <mergeCell ref="FF6:FF8"/>
    <mergeCell ref="EN7:EN8"/>
    <mergeCell ref="EO7:EO8"/>
    <mergeCell ref="EP7:EP8"/>
    <mergeCell ref="ET7:ET8"/>
    <mergeCell ref="DJ6:DJ8"/>
    <mergeCell ref="DK6:DK8"/>
    <mergeCell ref="DF7:DF8"/>
    <mergeCell ref="DG7:DG8"/>
    <mergeCell ref="DC6:DD6"/>
    <mergeCell ref="DE6:DG6"/>
    <mergeCell ref="DH6:DH8"/>
    <mergeCell ref="DI6:DI8"/>
    <mergeCell ref="DC7:DC8"/>
    <mergeCell ref="DD7:DD8"/>
    <mergeCell ref="DE7:DE8"/>
    <mergeCell ref="DB6:DB8"/>
    <mergeCell ref="CF7:CF8"/>
    <mergeCell ref="CG7:CG8"/>
    <mergeCell ref="CH7:CH8"/>
    <mergeCell ref="CI7:CI8"/>
    <mergeCell ref="CJ7:CJ8"/>
    <mergeCell ref="CK7:CK8"/>
    <mergeCell ref="CL7:CL8"/>
    <mergeCell ref="CN7:CN8"/>
    <mergeCell ref="CV7:CV8"/>
    <mergeCell ref="CW7:CW8"/>
    <mergeCell ref="CX7:CX8"/>
    <mergeCell ref="CY7:CY8"/>
    <mergeCell ref="BG7:BG8"/>
    <mergeCell ref="BH7:BH8"/>
    <mergeCell ref="AZ5:AZ8"/>
    <mergeCell ref="BA5:BA8"/>
    <mergeCell ref="CO7:CO8"/>
    <mergeCell ref="CM6:CM8"/>
    <mergeCell ref="CN6:CY6"/>
    <mergeCell ref="CZ6:CZ8"/>
    <mergeCell ref="DA6:DA8"/>
    <mergeCell ref="CP7:CP8"/>
    <mergeCell ref="CQ7:CQ8"/>
    <mergeCell ref="CR7:CR8"/>
    <mergeCell ref="CS7:CS8"/>
    <mergeCell ref="CT7:CT8"/>
    <mergeCell ref="BZ7:BZ8"/>
    <mergeCell ref="CA7:CA8"/>
    <mergeCell ref="BN7:BN8"/>
    <mergeCell ref="BO7:BO8"/>
    <mergeCell ref="BT7:BT8"/>
    <mergeCell ref="BD5:BD8"/>
    <mergeCell ref="BF5:BH5"/>
    <mergeCell ref="BI5:BO5"/>
    <mergeCell ref="BT5:BU6"/>
    <mergeCell ref="BU7:BU8"/>
    <mergeCell ref="AI6:AI8"/>
    <mergeCell ref="AJ6:AJ8"/>
    <mergeCell ref="AK6:AK8"/>
    <mergeCell ref="AL6:AL8"/>
    <mergeCell ref="X6:X8"/>
    <mergeCell ref="Y6:Y8"/>
    <mergeCell ref="Z6:Z8"/>
    <mergeCell ref="AD6:AD8"/>
    <mergeCell ref="AM6:AN6"/>
    <mergeCell ref="AM7:AM8"/>
    <mergeCell ref="AN7:AN8"/>
    <mergeCell ref="GQ5:GQ8"/>
    <mergeCell ref="GI5:GI8"/>
    <mergeCell ref="GJ5:GJ8"/>
    <mergeCell ref="GK5:GK8"/>
    <mergeCell ref="GL5:GL8"/>
    <mergeCell ref="HC5:HC8"/>
    <mergeCell ref="HD5:HD8"/>
    <mergeCell ref="GY5:GY8"/>
    <mergeCell ref="GZ5:GZ8"/>
    <mergeCell ref="GW6:GW8"/>
    <mergeCell ref="GX6:GX8"/>
    <mergeCell ref="GW5:GX5"/>
    <mergeCell ref="HA5:HA8"/>
    <mergeCell ref="HB5:HB8"/>
    <mergeCell ref="GR5:GR8"/>
    <mergeCell ref="GT5:GT8"/>
    <mergeCell ref="GV5:GV8"/>
    <mergeCell ref="GM5:GM8"/>
    <mergeCell ref="GF5:GF8"/>
    <mergeCell ref="GG5:GG8"/>
    <mergeCell ref="GH5:GH8"/>
    <mergeCell ref="GA5:GA8"/>
    <mergeCell ref="GB5:GB8"/>
    <mergeCell ref="GC5:GC8"/>
    <mergeCell ref="GD5:GD8"/>
    <mergeCell ref="GN5:GN8"/>
    <mergeCell ref="GP5:GP8"/>
    <mergeCell ref="FW5:FW8"/>
    <mergeCell ref="FX5:FX8"/>
    <mergeCell ref="FY5:FY8"/>
    <mergeCell ref="FZ5:FZ8"/>
    <mergeCell ref="FQ5:FQ8"/>
    <mergeCell ref="FT5:FT8"/>
    <mergeCell ref="FU5:FU8"/>
    <mergeCell ref="FV5:FV8"/>
    <mergeCell ref="GE5:GE8"/>
    <mergeCell ref="FN5:FN8"/>
    <mergeCell ref="FO5:FP6"/>
    <mergeCell ref="DU6:DU8"/>
    <mergeCell ref="DV6:DV8"/>
    <mergeCell ref="DW6:EC6"/>
    <mergeCell ref="ED6:ED8"/>
    <mergeCell ref="EE6:EP6"/>
    <mergeCell ref="EQ6:EQ8"/>
    <mergeCell ref="EJ7:EJ8"/>
    <mergeCell ref="EK7:EK8"/>
    <mergeCell ref="DT5:FJ5"/>
    <mergeCell ref="ER6:ER8"/>
    <mergeCell ref="ES6:ES8"/>
    <mergeCell ref="ET6:EW6"/>
    <mergeCell ref="EX6:EZ6"/>
    <mergeCell ref="FL6:FL8"/>
    <mergeCell ref="FP7:FP8"/>
    <mergeCell ref="EU7:EU8"/>
    <mergeCell ref="EV7:EV8"/>
    <mergeCell ref="FG6:FG8"/>
    <mergeCell ref="FH6:FH8"/>
    <mergeCell ref="FI6:FI8"/>
    <mergeCell ref="FO7:FO8"/>
    <mergeCell ref="EW7:EW8"/>
    <mergeCell ref="BL6:BL8"/>
    <mergeCell ref="BM6:BM8"/>
    <mergeCell ref="BN6:BO6"/>
    <mergeCell ref="AO5:AW5"/>
    <mergeCell ref="AX5:AX8"/>
    <mergeCell ref="AY5:AY8"/>
    <mergeCell ref="FK5:FL5"/>
    <mergeCell ref="FM5:FM8"/>
    <mergeCell ref="CC6:CC8"/>
    <mergeCell ref="CD6:CD8"/>
    <mergeCell ref="CE6:CE8"/>
    <mergeCell ref="BI6:BI8"/>
    <mergeCell ref="BJ6:BJ8"/>
    <mergeCell ref="CF6:CL6"/>
    <mergeCell ref="AO6:AQ6"/>
    <mergeCell ref="AO7:AO8"/>
    <mergeCell ref="AP7:AP8"/>
    <mergeCell ref="AQ7:AQ8"/>
    <mergeCell ref="CU7:CU8"/>
    <mergeCell ref="AV6:AV8"/>
    <mergeCell ref="AW6:AW8"/>
    <mergeCell ref="BF6:BF8"/>
    <mergeCell ref="BG6:BH6"/>
    <mergeCell ref="BC5:BC8"/>
    <mergeCell ref="A1:FN1"/>
    <mergeCell ref="A2:B2"/>
    <mergeCell ref="A3:FM4"/>
    <mergeCell ref="A5:A8"/>
    <mergeCell ref="B5:B8"/>
    <mergeCell ref="AI5:AN5"/>
    <mergeCell ref="AE6:AE8"/>
    <mergeCell ref="AF6:AF8"/>
    <mergeCell ref="AG6:AG8"/>
    <mergeCell ref="AH6:AH8"/>
    <mergeCell ref="R5:R8"/>
    <mergeCell ref="S5:S8"/>
    <mergeCell ref="BB5:BB8"/>
    <mergeCell ref="AR6:AR8"/>
    <mergeCell ref="AS6:AS8"/>
    <mergeCell ref="AT6:AT8"/>
    <mergeCell ref="AU6:AU8"/>
    <mergeCell ref="AA5:AA8"/>
    <mergeCell ref="AB5:AB8"/>
    <mergeCell ref="AC5:AC8"/>
    <mergeCell ref="AD5:AF5"/>
    <mergeCell ref="AG5:AH5"/>
    <mergeCell ref="BV5:DP5"/>
    <mergeCell ref="BK6:BK8"/>
    <mergeCell ref="L5:M5"/>
    <mergeCell ref="T5:Z5"/>
    <mergeCell ref="P6:P8"/>
    <mergeCell ref="Q6:Q8"/>
    <mergeCell ref="T6:T8"/>
    <mergeCell ref="U6:U8"/>
    <mergeCell ref="N5:N8"/>
    <mergeCell ref="O5:O8"/>
    <mergeCell ref="P5:Q5"/>
    <mergeCell ref="L6:L8"/>
    <mergeCell ref="M6:M8"/>
    <mergeCell ref="V6:V8"/>
    <mergeCell ref="W6:W8"/>
    <mergeCell ref="A45:D45"/>
    <mergeCell ref="D31:D35"/>
    <mergeCell ref="A38:A39"/>
    <mergeCell ref="D38:D39"/>
    <mergeCell ref="A31:A35"/>
    <mergeCell ref="C5:C8"/>
    <mergeCell ref="D5:D8"/>
    <mergeCell ref="F5:F8"/>
    <mergeCell ref="H5:K5"/>
    <mergeCell ref="H6:H8"/>
    <mergeCell ref="I6:I8"/>
    <mergeCell ref="J6:J8"/>
    <mergeCell ref="K6:K8"/>
  </mergeCells>
  <phoneticPr fontId="72" type="noConversion"/>
  <pageMargins left="0" right="0" top="0.39370078740157483" bottom="0.39370078740157483" header="0" footer="0"/>
  <pageSetup paperSize="8" scale="8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35"/>
  <sheetViews>
    <sheetView showFormulas="1" workbookViewId="0"/>
  </sheetViews>
  <sheetFormatPr defaultColWidth="7.85546875" defaultRowHeight="12.75"/>
  <cols>
    <col min="1" max="1" width="25.5703125" style="1" customWidth="1"/>
    <col min="2" max="2" width="1.140625" style="1" customWidth="1"/>
    <col min="3" max="3" width="27.5703125" style="1" customWidth="1"/>
    <col min="4" max="16384" width="7.85546875" style="1"/>
  </cols>
  <sheetData>
    <row r="1" spans="1:3" ht="13.5" thickBot="1"/>
    <row r="2" spans="1:3" ht="13.5" thickBot="1">
      <c r="A2" s="2" t="s">
        <v>21</v>
      </c>
      <c r="C2" s="2" t="s">
        <v>22</v>
      </c>
    </row>
    <row r="3" spans="1:3">
      <c r="A3" s="3" t="s">
        <v>50</v>
      </c>
    </row>
    <row r="4" spans="1:3">
      <c r="A4" s="4" t="s">
        <v>51</v>
      </c>
    </row>
    <row r="5" spans="1:3">
      <c r="A5" s="5" t="s">
        <v>23</v>
      </c>
    </row>
    <row r="6" spans="1:3" ht="13.5" thickBot="1">
      <c r="A6" s="6">
        <v>3</v>
      </c>
    </row>
    <row r="8" spans="1:3" ht="13.5" thickBot="1"/>
    <row r="9" spans="1:3" ht="13.5" thickBot="1">
      <c r="A9" s="2" t="s">
        <v>24</v>
      </c>
    </row>
    <row r="10" spans="1:3" ht="13.5" thickBot="1">
      <c r="C10" s="2" t="s">
        <v>25</v>
      </c>
    </row>
    <row r="20" spans="3:3" ht="13.5" thickBot="1"/>
    <row r="21" spans="3:3" ht="13.5" thickBot="1"/>
    <row r="22" spans="3:3" ht="13.5" thickBot="1">
      <c r="C22" s="2" t="s">
        <v>26</v>
      </c>
    </row>
    <row r="30" spans="3:3" ht="13.5" thickBot="1"/>
    <row r="32" spans="3:3" ht="13.5" thickBot="1"/>
    <row r="35" ht="13.5" thickBot="1"/>
  </sheetData>
  <sheetProtection password="CFB0" sheet="1" objects="1"/>
  <phoneticPr fontId="1" type="noConversion"/>
  <pageMargins left="0.75" right="0.75" top="0.41" bottom="0.5" header="0.22" footer="0.2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2:AM101"/>
  <sheetViews>
    <sheetView workbookViewId="0">
      <selection activeCell="B7" sqref="B7"/>
    </sheetView>
  </sheetViews>
  <sheetFormatPr defaultRowHeight="12.75"/>
  <cols>
    <col min="1" max="1" width="6.7109375" style="7" customWidth="1"/>
    <col min="2" max="2" width="109" style="25" customWidth="1"/>
    <col min="3" max="3" width="6.7109375" style="26" customWidth="1"/>
    <col min="4" max="4" width="6.85546875" style="27" customWidth="1"/>
    <col min="5" max="5" width="11.85546875" style="28" customWidth="1"/>
    <col min="6" max="6" width="17.140625" style="28" customWidth="1"/>
    <col min="7" max="7" width="11.85546875" style="28" customWidth="1"/>
    <col min="8" max="8" width="16.28515625" style="29" customWidth="1"/>
    <col min="9" max="10" width="12.85546875" style="29" customWidth="1"/>
    <col min="11" max="11" width="14.28515625" style="29" bestFit="1" customWidth="1"/>
    <col min="12" max="13" width="13.140625" style="29" customWidth="1"/>
    <col min="14" max="14" width="13.28515625" style="29" customWidth="1"/>
    <col min="15" max="15" width="13.140625" style="29" customWidth="1"/>
    <col min="16" max="16" width="10.5703125" style="29" customWidth="1"/>
    <col min="17" max="17" width="15.140625" style="29" customWidth="1"/>
    <col min="18" max="18" width="11.5703125" style="29" bestFit="1" customWidth="1"/>
    <col min="19" max="19" width="10.5703125" style="29" customWidth="1"/>
    <col min="20" max="20" width="13.28515625" style="29" customWidth="1"/>
    <col min="21" max="22" width="10.5703125" style="29" customWidth="1"/>
    <col min="23" max="23" width="11.5703125" style="29" bestFit="1" customWidth="1"/>
    <col min="24" max="24" width="10.5703125" style="29" customWidth="1"/>
    <col min="25" max="25" width="13.140625" style="29" bestFit="1" customWidth="1"/>
    <col min="26" max="26" width="10.5703125" style="30" customWidth="1"/>
    <col min="27" max="27" width="10.5703125" style="29" customWidth="1"/>
    <col min="28" max="28" width="11.5703125" style="29" bestFit="1" customWidth="1"/>
    <col min="29" max="29" width="10.5703125" style="29" customWidth="1"/>
    <col min="30" max="30" width="11.28515625" style="29" bestFit="1" customWidth="1"/>
    <col min="31" max="34" width="10.5703125" style="29" customWidth="1"/>
    <col min="35" max="35" width="11.28515625" style="29" bestFit="1" customWidth="1"/>
    <col min="36" max="36" width="21" style="7" customWidth="1"/>
    <col min="37" max="37" width="34.5703125" style="7" customWidth="1"/>
    <col min="38" max="38" width="22.28515625" style="7" customWidth="1"/>
    <col min="39" max="16384" width="9.140625" style="7"/>
  </cols>
  <sheetData>
    <row r="2" spans="1:39" ht="30" customHeight="1">
      <c r="A2" s="292" t="s">
        <v>59</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4"/>
      <c r="AK2" s="24"/>
      <c r="AL2" s="24"/>
    </row>
    <row r="3" spans="1:39" ht="16.5" customHeight="1"/>
    <row r="4" spans="1:39" ht="29.25" customHeight="1">
      <c r="A4" s="293" t="s">
        <v>60</v>
      </c>
      <c r="B4" s="295" t="s">
        <v>52</v>
      </c>
      <c r="C4" s="31"/>
      <c r="D4" s="296" t="s">
        <v>20</v>
      </c>
      <c r="E4" s="296" t="s">
        <v>53</v>
      </c>
      <c r="F4" s="297" t="s">
        <v>123</v>
      </c>
      <c r="G4" s="297" t="s">
        <v>124</v>
      </c>
      <c r="H4" s="300" t="s">
        <v>58</v>
      </c>
      <c r="I4" s="301" t="s">
        <v>61</v>
      </c>
      <c r="J4" s="302"/>
      <c r="K4" s="302"/>
      <c r="L4" s="303"/>
      <c r="M4" s="282" t="s">
        <v>62</v>
      </c>
      <c r="N4" s="283"/>
      <c r="O4" s="283"/>
      <c r="P4" s="283"/>
      <c r="Q4" s="283"/>
      <c r="R4" s="283"/>
      <c r="S4" s="283"/>
      <c r="T4" s="283"/>
      <c r="U4" s="283"/>
      <c r="V4" s="283"/>
      <c r="W4" s="283"/>
      <c r="X4" s="283"/>
      <c r="Y4" s="283"/>
      <c r="Z4" s="283"/>
      <c r="AA4" s="283"/>
      <c r="AB4" s="283"/>
      <c r="AC4" s="283"/>
      <c r="AD4" s="283"/>
      <c r="AE4" s="283"/>
      <c r="AF4" s="283"/>
      <c r="AG4" s="283"/>
      <c r="AH4" s="283"/>
      <c r="AI4" s="284"/>
      <c r="AJ4" s="285" t="s">
        <v>195</v>
      </c>
      <c r="AK4" s="285" t="s">
        <v>56</v>
      </c>
      <c r="AL4" s="285" t="s">
        <v>125</v>
      </c>
      <c r="AM4" s="33"/>
    </row>
    <row r="5" spans="1:39" s="35" customFormat="1" ht="31.5" customHeight="1">
      <c r="A5" s="293"/>
      <c r="B5" s="295"/>
      <c r="C5" s="31"/>
      <c r="D5" s="296"/>
      <c r="E5" s="296"/>
      <c r="F5" s="298"/>
      <c r="G5" s="298"/>
      <c r="H5" s="300"/>
      <c r="I5" s="304"/>
      <c r="J5" s="305"/>
      <c r="K5" s="305"/>
      <c r="L5" s="306"/>
      <c r="M5" s="288" t="s">
        <v>66</v>
      </c>
      <c r="N5" s="280" t="s">
        <v>30</v>
      </c>
      <c r="O5" s="280"/>
      <c r="P5" s="278" t="s">
        <v>31</v>
      </c>
      <c r="Q5" s="290" t="s">
        <v>32</v>
      </c>
      <c r="R5" s="290"/>
      <c r="S5" s="290"/>
      <c r="T5" s="280" t="s">
        <v>33</v>
      </c>
      <c r="U5" s="280" t="s">
        <v>34</v>
      </c>
      <c r="V5" s="278" t="s">
        <v>35</v>
      </c>
      <c r="W5" s="280" t="s">
        <v>36</v>
      </c>
      <c r="X5" s="280" t="s">
        <v>37</v>
      </c>
      <c r="Y5" s="280" t="s">
        <v>38</v>
      </c>
      <c r="Z5" s="280" t="s">
        <v>39</v>
      </c>
      <c r="AA5" s="280" t="s">
        <v>40</v>
      </c>
      <c r="AB5" s="278" t="s">
        <v>41</v>
      </c>
      <c r="AC5" s="280" t="s">
        <v>42</v>
      </c>
      <c r="AD5" s="279" t="s">
        <v>63</v>
      </c>
      <c r="AE5" s="278" t="s">
        <v>43</v>
      </c>
      <c r="AF5" s="278" t="s">
        <v>28</v>
      </c>
      <c r="AG5" s="278" t="s">
        <v>44</v>
      </c>
      <c r="AH5" s="278" t="s">
        <v>29</v>
      </c>
      <c r="AI5" s="278" t="s">
        <v>45</v>
      </c>
      <c r="AJ5" s="286"/>
      <c r="AK5" s="286"/>
      <c r="AL5" s="286"/>
      <c r="AM5" s="33"/>
    </row>
    <row r="6" spans="1:39" s="39" customFormat="1" ht="30.75" customHeight="1">
      <c r="A6" s="294"/>
      <c r="B6" s="285"/>
      <c r="C6" s="36"/>
      <c r="D6" s="297"/>
      <c r="E6" s="297"/>
      <c r="F6" s="299"/>
      <c r="G6" s="299"/>
      <c r="H6" s="288"/>
      <c r="I6" s="34" t="s">
        <v>55</v>
      </c>
      <c r="J6" s="34" t="s">
        <v>57</v>
      </c>
      <c r="K6" s="34" t="s">
        <v>54</v>
      </c>
      <c r="L6" s="32" t="s">
        <v>90</v>
      </c>
      <c r="M6" s="289"/>
      <c r="N6" s="37" t="s">
        <v>46</v>
      </c>
      <c r="O6" s="37" t="s">
        <v>47</v>
      </c>
      <c r="P6" s="279"/>
      <c r="Q6" s="38" t="s">
        <v>48</v>
      </c>
      <c r="R6" s="38" t="s">
        <v>49</v>
      </c>
      <c r="S6" s="38" t="s">
        <v>27</v>
      </c>
      <c r="T6" s="281"/>
      <c r="U6" s="281"/>
      <c r="V6" s="279"/>
      <c r="W6" s="281"/>
      <c r="X6" s="281"/>
      <c r="Y6" s="281"/>
      <c r="Z6" s="281"/>
      <c r="AA6" s="281"/>
      <c r="AB6" s="279"/>
      <c r="AC6" s="281"/>
      <c r="AD6" s="291"/>
      <c r="AE6" s="279"/>
      <c r="AF6" s="279"/>
      <c r="AG6" s="279"/>
      <c r="AH6" s="279"/>
      <c r="AI6" s="279"/>
      <c r="AJ6" s="286"/>
      <c r="AK6" s="286"/>
      <c r="AL6" s="287"/>
      <c r="AM6" s="33"/>
    </row>
    <row r="7" spans="1:39" ht="47.25">
      <c r="A7" s="23">
        <v>1</v>
      </c>
      <c r="B7" s="22" t="s">
        <v>158</v>
      </c>
      <c r="C7" s="19"/>
      <c r="D7" s="8" t="s">
        <v>65</v>
      </c>
      <c r="E7" s="8" t="s">
        <v>67</v>
      </c>
      <c r="F7" s="8" t="s">
        <v>176</v>
      </c>
      <c r="G7" s="8" t="s">
        <v>177</v>
      </c>
      <c r="H7" s="9">
        <v>7177</v>
      </c>
      <c r="I7" s="9"/>
      <c r="J7" s="9"/>
      <c r="K7" s="9">
        <v>7177</v>
      </c>
      <c r="L7" s="9"/>
      <c r="M7" s="9"/>
      <c r="N7" s="9"/>
      <c r="O7" s="9"/>
      <c r="P7" s="9"/>
      <c r="Q7" s="40"/>
      <c r="R7" s="9">
        <v>7177</v>
      </c>
      <c r="S7" s="9"/>
      <c r="T7" s="9"/>
      <c r="U7" s="9"/>
      <c r="V7" s="9"/>
      <c r="W7" s="9"/>
      <c r="X7" s="9"/>
      <c r="Y7" s="9"/>
      <c r="Z7" s="9"/>
      <c r="AA7" s="9"/>
      <c r="AB7" s="9"/>
      <c r="AC7" s="9"/>
      <c r="AD7" s="9"/>
      <c r="AE7" s="9"/>
      <c r="AF7" s="9"/>
      <c r="AG7" s="9"/>
      <c r="AH7" s="9"/>
      <c r="AI7" s="9"/>
      <c r="AJ7" s="10" t="s">
        <v>68</v>
      </c>
      <c r="AK7" s="10" t="s">
        <v>112</v>
      </c>
      <c r="AL7" s="10" t="s">
        <v>178</v>
      </c>
    </row>
    <row r="8" spans="1:39" s="39" customFormat="1" ht="47.25">
      <c r="A8" s="23">
        <v>2</v>
      </c>
      <c r="B8" s="22" t="s">
        <v>69</v>
      </c>
      <c r="C8" s="19"/>
      <c r="D8" s="8" t="s">
        <v>70</v>
      </c>
      <c r="E8" s="8" t="s">
        <v>71</v>
      </c>
      <c r="F8" s="8" t="s">
        <v>174</v>
      </c>
      <c r="G8" s="8" t="s">
        <v>175</v>
      </c>
      <c r="H8" s="41">
        <v>5140</v>
      </c>
      <c r="I8" s="9"/>
      <c r="J8" s="42"/>
      <c r="K8" s="9">
        <v>5140</v>
      </c>
      <c r="L8" s="9"/>
      <c r="M8" s="9"/>
      <c r="N8" s="42"/>
      <c r="O8" s="42"/>
      <c r="P8" s="42"/>
      <c r="Q8" s="42"/>
      <c r="R8" s="42">
        <v>5140</v>
      </c>
      <c r="S8" s="42"/>
      <c r="T8" s="42"/>
      <c r="U8" s="42"/>
      <c r="V8" s="42"/>
      <c r="W8" s="42"/>
      <c r="X8" s="42"/>
      <c r="Y8" s="42"/>
      <c r="Z8" s="42"/>
      <c r="AA8" s="42"/>
      <c r="AB8" s="42"/>
      <c r="AC8" s="42"/>
      <c r="AD8" s="42"/>
      <c r="AE8" s="42"/>
      <c r="AF8" s="42"/>
      <c r="AG8" s="42"/>
      <c r="AH8" s="42"/>
      <c r="AI8" s="42"/>
      <c r="AJ8" s="10" t="s">
        <v>72</v>
      </c>
      <c r="AK8" s="10" t="s">
        <v>112</v>
      </c>
      <c r="AL8" s="10" t="s">
        <v>205</v>
      </c>
    </row>
    <row r="9" spans="1:39" ht="33" customHeight="1">
      <c r="A9" s="23">
        <v>3</v>
      </c>
      <c r="B9" s="22" t="s">
        <v>73</v>
      </c>
      <c r="C9" s="19"/>
      <c r="D9" s="8" t="s">
        <v>74</v>
      </c>
      <c r="E9" s="8" t="s">
        <v>71</v>
      </c>
      <c r="F9" s="8"/>
      <c r="G9" s="8"/>
      <c r="H9" s="9">
        <v>414</v>
      </c>
      <c r="I9" s="9"/>
      <c r="J9" s="9"/>
      <c r="K9" s="9">
        <v>414</v>
      </c>
      <c r="L9" s="9"/>
      <c r="M9" s="9"/>
      <c r="N9" s="9"/>
      <c r="O9" s="9"/>
      <c r="P9" s="9"/>
      <c r="Q9" s="9"/>
      <c r="R9" s="9">
        <v>414</v>
      </c>
      <c r="S9" s="9"/>
      <c r="T9" s="9"/>
      <c r="U9" s="9"/>
      <c r="V9" s="9"/>
      <c r="W9" s="9"/>
      <c r="X9" s="9"/>
      <c r="Y9" s="9"/>
      <c r="Z9" s="9"/>
      <c r="AA9" s="9"/>
      <c r="AB9" s="9"/>
      <c r="AC9" s="9"/>
      <c r="AD9" s="9"/>
      <c r="AE9" s="9"/>
      <c r="AF9" s="9"/>
      <c r="AG9" s="9"/>
      <c r="AH9" s="9"/>
      <c r="AI9" s="9"/>
      <c r="AJ9" s="10" t="s">
        <v>75</v>
      </c>
      <c r="AK9" s="10" t="s">
        <v>173</v>
      </c>
      <c r="AL9" s="10" t="s">
        <v>206</v>
      </c>
    </row>
    <row r="10" spans="1:39" ht="33" customHeight="1">
      <c r="A10" s="23">
        <v>4</v>
      </c>
      <c r="B10" s="22" t="s">
        <v>76</v>
      </c>
      <c r="C10" s="19"/>
      <c r="D10" s="8" t="s">
        <v>77</v>
      </c>
      <c r="E10" s="8" t="s">
        <v>78</v>
      </c>
      <c r="F10" s="8" t="s">
        <v>179</v>
      </c>
      <c r="G10" s="8" t="s">
        <v>180</v>
      </c>
      <c r="H10" s="9">
        <v>356.6</v>
      </c>
      <c r="I10" s="9"/>
      <c r="J10" s="9"/>
      <c r="K10" s="9">
        <v>356.6</v>
      </c>
      <c r="L10" s="9"/>
      <c r="M10" s="9"/>
      <c r="N10" s="9"/>
      <c r="O10" s="9"/>
      <c r="P10" s="9"/>
      <c r="Q10" s="9">
        <v>356.6</v>
      </c>
      <c r="R10" s="40"/>
      <c r="S10" s="9"/>
      <c r="T10" s="9"/>
      <c r="U10" s="9"/>
      <c r="V10" s="9"/>
      <c r="W10" s="9"/>
      <c r="X10" s="9"/>
      <c r="Y10" s="9"/>
      <c r="Z10" s="9"/>
      <c r="AA10" s="9"/>
      <c r="AB10" s="9"/>
      <c r="AC10" s="9"/>
      <c r="AD10" s="9"/>
      <c r="AE10" s="9"/>
      <c r="AF10" s="9"/>
      <c r="AG10" s="9"/>
      <c r="AH10" s="9"/>
      <c r="AI10" s="9"/>
      <c r="AJ10" s="10" t="s">
        <v>157</v>
      </c>
      <c r="AK10" s="10" t="s">
        <v>110</v>
      </c>
      <c r="AL10" s="10" t="s">
        <v>206</v>
      </c>
    </row>
    <row r="11" spans="1:39" ht="47.25">
      <c r="A11" s="23">
        <v>5</v>
      </c>
      <c r="B11" s="22" t="s">
        <v>79</v>
      </c>
      <c r="C11" s="19"/>
      <c r="D11" s="8" t="s">
        <v>80</v>
      </c>
      <c r="E11" s="8" t="s">
        <v>81</v>
      </c>
      <c r="F11" s="8" t="s">
        <v>185</v>
      </c>
      <c r="G11" s="8" t="s">
        <v>180</v>
      </c>
      <c r="H11" s="9">
        <v>10000</v>
      </c>
      <c r="I11" s="9"/>
      <c r="J11" s="9"/>
      <c r="K11" s="9">
        <v>10000</v>
      </c>
      <c r="L11" s="9"/>
      <c r="M11" s="9"/>
      <c r="N11" s="9"/>
      <c r="O11" s="9"/>
      <c r="P11" s="9"/>
      <c r="Q11" s="9">
        <v>10000</v>
      </c>
      <c r="R11" s="9"/>
      <c r="S11" s="9"/>
      <c r="T11" s="9"/>
      <c r="U11" s="9"/>
      <c r="V11" s="9"/>
      <c r="W11" s="9"/>
      <c r="X11" s="9"/>
      <c r="Y11" s="9"/>
      <c r="Z11" s="9"/>
      <c r="AA11" s="9"/>
      <c r="AB11" s="9"/>
      <c r="AC11" s="9"/>
      <c r="AD11" s="9"/>
      <c r="AE11" s="9"/>
      <c r="AF11" s="9"/>
      <c r="AG11" s="9"/>
      <c r="AH11" s="9"/>
      <c r="AI11" s="9"/>
      <c r="AJ11" s="10" t="s">
        <v>64</v>
      </c>
      <c r="AK11" s="10" t="s">
        <v>109</v>
      </c>
      <c r="AL11" s="10" t="s">
        <v>207</v>
      </c>
    </row>
    <row r="12" spans="1:39" ht="33" customHeight="1">
      <c r="A12" s="23">
        <v>6</v>
      </c>
      <c r="B12" s="22" t="s">
        <v>82</v>
      </c>
      <c r="C12" s="19"/>
      <c r="D12" s="8" t="s">
        <v>83</v>
      </c>
      <c r="E12" s="8" t="s">
        <v>84</v>
      </c>
      <c r="F12" s="8" t="s">
        <v>153</v>
      </c>
      <c r="G12" s="8" t="s">
        <v>154</v>
      </c>
      <c r="H12" s="9">
        <v>9899</v>
      </c>
      <c r="I12" s="9"/>
      <c r="J12" s="9"/>
      <c r="K12" s="9">
        <v>9899</v>
      </c>
      <c r="L12" s="9"/>
      <c r="M12" s="9"/>
      <c r="N12" s="9"/>
      <c r="O12" s="9"/>
      <c r="P12" s="9"/>
      <c r="Q12" s="9">
        <v>9899</v>
      </c>
      <c r="R12" s="9"/>
      <c r="S12" s="9"/>
      <c r="T12" s="9"/>
      <c r="U12" s="9"/>
      <c r="V12" s="9"/>
      <c r="W12" s="9"/>
      <c r="X12" s="9"/>
      <c r="Y12" s="9"/>
      <c r="Z12" s="9"/>
      <c r="AA12" s="9"/>
      <c r="AB12" s="9"/>
      <c r="AC12" s="9"/>
      <c r="AD12" s="9"/>
      <c r="AE12" s="9"/>
      <c r="AF12" s="9"/>
      <c r="AG12" s="9"/>
      <c r="AH12" s="9"/>
      <c r="AI12" s="9"/>
      <c r="AJ12" s="10" t="s">
        <v>126</v>
      </c>
      <c r="AK12" s="10" t="s">
        <v>106</v>
      </c>
      <c r="AL12" s="10" t="s">
        <v>155</v>
      </c>
    </row>
    <row r="13" spans="1:39" ht="47.25">
      <c r="A13" s="23">
        <v>7</v>
      </c>
      <c r="B13" s="22" t="s">
        <v>86</v>
      </c>
      <c r="C13" s="19"/>
      <c r="D13" s="8" t="s">
        <v>87</v>
      </c>
      <c r="E13" s="8" t="s">
        <v>85</v>
      </c>
      <c r="F13" s="8" t="s">
        <v>184</v>
      </c>
      <c r="G13" s="8" t="s">
        <v>156</v>
      </c>
      <c r="H13" s="9">
        <f>6130-5303.5</f>
        <v>826.5</v>
      </c>
      <c r="I13" s="9"/>
      <c r="J13" s="9"/>
      <c r="K13" s="9">
        <v>826.5</v>
      </c>
      <c r="L13" s="9"/>
      <c r="M13" s="9"/>
      <c r="N13" s="9"/>
      <c r="O13" s="9"/>
      <c r="P13" s="9"/>
      <c r="Q13" s="9"/>
      <c r="R13" s="9">
        <v>826.5</v>
      </c>
      <c r="S13" s="9"/>
      <c r="T13" s="9"/>
      <c r="U13" s="9"/>
      <c r="V13" s="9"/>
      <c r="W13" s="9"/>
      <c r="X13" s="9"/>
      <c r="Y13" s="9"/>
      <c r="Z13" s="9"/>
      <c r="AA13" s="9"/>
      <c r="AB13" s="9"/>
      <c r="AC13" s="9"/>
      <c r="AD13" s="9"/>
      <c r="AE13" s="9"/>
      <c r="AF13" s="9"/>
      <c r="AG13" s="9"/>
      <c r="AH13" s="9"/>
      <c r="AI13" s="9"/>
      <c r="AJ13" s="10"/>
      <c r="AK13" s="10" t="s">
        <v>171</v>
      </c>
      <c r="AL13" s="10" t="s">
        <v>208</v>
      </c>
    </row>
    <row r="14" spans="1:39" ht="47.25">
      <c r="A14" s="23">
        <v>8</v>
      </c>
      <c r="B14" s="22" t="s">
        <v>159</v>
      </c>
      <c r="C14" s="19"/>
      <c r="D14" s="8" t="s">
        <v>88</v>
      </c>
      <c r="E14" s="8" t="s">
        <v>89</v>
      </c>
      <c r="F14" s="8" t="s">
        <v>150</v>
      </c>
      <c r="G14" s="8" t="s">
        <v>151</v>
      </c>
      <c r="H14" s="9">
        <v>4108.8999999999996</v>
      </c>
      <c r="I14" s="9"/>
      <c r="J14" s="9"/>
      <c r="K14" s="9">
        <v>4108.8999999999996</v>
      </c>
      <c r="L14" s="9"/>
      <c r="M14" s="9"/>
      <c r="N14" s="9"/>
      <c r="O14" s="9"/>
      <c r="P14" s="9"/>
      <c r="Q14" s="9"/>
      <c r="R14" s="9"/>
      <c r="S14" s="9"/>
      <c r="T14" s="9"/>
      <c r="U14" s="9"/>
      <c r="V14" s="9"/>
      <c r="W14" s="9"/>
      <c r="X14" s="9"/>
      <c r="Y14" s="9">
        <v>4108.8999999999996</v>
      </c>
      <c r="Z14" s="9"/>
      <c r="AA14" s="9"/>
      <c r="AB14" s="9"/>
      <c r="AC14" s="9"/>
      <c r="AD14" s="9"/>
      <c r="AE14" s="9"/>
      <c r="AF14" s="9"/>
      <c r="AG14" s="9"/>
      <c r="AH14" s="9"/>
      <c r="AI14" s="9"/>
      <c r="AJ14" s="10" t="s">
        <v>72</v>
      </c>
      <c r="AK14" s="10" t="s">
        <v>112</v>
      </c>
      <c r="AL14" s="10" t="s">
        <v>152</v>
      </c>
    </row>
    <row r="15" spans="1:39" ht="33" customHeight="1">
      <c r="A15" s="23">
        <v>9</v>
      </c>
      <c r="B15" s="22" t="s">
        <v>91</v>
      </c>
      <c r="C15" s="19"/>
      <c r="D15" s="8" t="s">
        <v>92</v>
      </c>
      <c r="E15" s="8" t="s">
        <v>93</v>
      </c>
      <c r="F15" s="8" t="s">
        <v>148</v>
      </c>
      <c r="G15" s="8" t="s">
        <v>149</v>
      </c>
      <c r="H15" s="9">
        <v>37790.199999999997</v>
      </c>
      <c r="I15" s="9"/>
      <c r="J15" s="9"/>
      <c r="K15" s="9">
        <v>37790.199999999997</v>
      </c>
      <c r="L15" s="9"/>
      <c r="M15" s="9"/>
      <c r="N15" s="9"/>
      <c r="O15" s="9"/>
      <c r="P15" s="9"/>
      <c r="Q15" s="9">
        <v>37790.199999999997</v>
      </c>
      <c r="R15" s="9"/>
      <c r="S15" s="40"/>
      <c r="T15" s="9"/>
      <c r="U15" s="9"/>
      <c r="V15" s="9"/>
      <c r="W15" s="9"/>
      <c r="X15" s="9"/>
      <c r="Y15" s="9"/>
      <c r="Z15" s="9"/>
      <c r="AA15" s="9"/>
      <c r="AB15" s="9"/>
      <c r="AC15" s="9"/>
      <c r="AD15" s="9"/>
      <c r="AE15" s="9"/>
      <c r="AF15" s="9"/>
      <c r="AG15" s="9"/>
      <c r="AH15" s="9"/>
      <c r="AI15" s="9"/>
      <c r="AJ15" s="10" t="s">
        <v>94</v>
      </c>
      <c r="AK15" s="10" t="s">
        <v>172</v>
      </c>
      <c r="AL15" s="10" t="s">
        <v>205</v>
      </c>
    </row>
    <row r="16" spans="1:39" ht="33" customHeight="1">
      <c r="A16" s="23">
        <v>10</v>
      </c>
      <c r="B16" s="22" t="s">
        <v>160</v>
      </c>
      <c r="C16" s="19"/>
      <c r="D16" s="8" t="s">
        <v>95</v>
      </c>
      <c r="E16" s="8" t="s">
        <v>96</v>
      </c>
      <c r="F16" s="8" t="s">
        <v>181</v>
      </c>
      <c r="G16" s="8" t="s">
        <v>144</v>
      </c>
      <c r="H16" s="9">
        <v>135</v>
      </c>
      <c r="I16" s="9"/>
      <c r="J16" s="9"/>
      <c r="K16" s="9">
        <v>135</v>
      </c>
      <c r="L16" s="9"/>
      <c r="M16" s="9"/>
      <c r="N16" s="9"/>
      <c r="O16" s="9"/>
      <c r="P16" s="9"/>
      <c r="Q16" s="9">
        <v>135</v>
      </c>
      <c r="R16" s="9"/>
      <c r="S16" s="9"/>
      <c r="T16" s="9"/>
      <c r="U16" s="9"/>
      <c r="V16" s="9"/>
      <c r="W16" s="9"/>
      <c r="X16" s="9"/>
      <c r="Y16" s="9"/>
      <c r="Z16" s="9"/>
      <c r="AA16" s="9"/>
      <c r="AB16" s="9"/>
      <c r="AC16" s="9"/>
      <c r="AD16" s="9"/>
      <c r="AE16" s="9"/>
      <c r="AF16" s="9"/>
      <c r="AG16" s="9"/>
      <c r="AH16" s="9"/>
      <c r="AI16" s="9"/>
      <c r="AJ16" s="10" t="s">
        <v>97</v>
      </c>
      <c r="AK16" s="10" t="s">
        <v>110</v>
      </c>
      <c r="AL16" s="10" t="s">
        <v>206</v>
      </c>
    </row>
    <row r="17" spans="1:38" ht="33" customHeight="1">
      <c r="A17" s="23">
        <v>11</v>
      </c>
      <c r="B17" s="22" t="s">
        <v>161</v>
      </c>
      <c r="C17" s="19"/>
      <c r="D17" s="8" t="s">
        <v>98</v>
      </c>
      <c r="E17" s="8" t="s">
        <v>96</v>
      </c>
      <c r="F17" s="8" t="s">
        <v>182</v>
      </c>
      <c r="G17" s="8" t="s">
        <v>115</v>
      </c>
      <c r="H17" s="9">
        <v>270</v>
      </c>
      <c r="I17" s="9"/>
      <c r="J17" s="9"/>
      <c r="K17" s="9">
        <v>270</v>
      </c>
      <c r="L17" s="9"/>
      <c r="M17" s="9"/>
      <c r="N17" s="9"/>
      <c r="O17" s="9"/>
      <c r="P17" s="9"/>
      <c r="Q17" s="9">
        <v>270</v>
      </c>
      <c r="R17" s="9"/>
      <c r="S17" s="9"/>
      <c r="T17" s="9"/>
      <c r="U17" s="9"/>
      <c r="V17" s="9"/>
      <c r="W17" s="9"/>
      <c r="X17" s="9"/>
      <c r="Y17" s="9"/>
      <c r="Z17" s="9"/>
      <c r="AA17" s="9"/>
      <c r="AB17" s="9"/>
      <c r="AC17" s="9"/>
      <c r="AD17" s="9"/>
      <c r="AE17" s="9"/>
      <c r="AF17" s="9"/>
      <c r="AG17" s="9"/>
      <c r="AH17" s="9"/>
      <c r="AI17" s="9"/>
      <c r="AJ17" s="10" t="s">
        <v>97</v>
      </c>
      <c r="AK17" s="10" t="s">
        <v>110</v>
      </c>
      <c r="AL17" s="10" t="s">
        <v>206</v>
      </c>
    </row>
    <row r="18" spans="1:38" ht="63">
      <c r="A18" s="23">
        <v>12</v>
      </c>
      <c r="B18" s="22" t="s">
        <v>99</v>
      </c>
      <c r="C18" s="19"/>
      <c r="D18" s="8" t="s">
        <v>100</v>
      </c>
      <c r="E18" s="8" t="s">
        <v>101</v>
      </c>
      <c r="F18" s="8" t="s">
        <v>145</v>
      </c>
      <c r="G18" s="8" t="s">
        <v>146</v>
      </c>
      <c r="H18" s="11">
        <v>12268.8</v>
      </c>
      <c r="I18" s="11"/>
      <c r="J18" s="11"/>
      <c r="K18" s="11">
        <v>12268.8</v>
      </c>
      <c r="L18" s="11"/>
      <c r="M18" s="11"/>
      <c r="N18" s="11"/>
      <c r="O18" s="11"/>
      <c r="P18" s="11"/>
      <c r="Q18" s="11">
        <v>12268.8</v>
      </c>
      <c r="R18" s="11"/>
      <c r="S18" s="11"/>
      <c r="T18" s="11"/>
      <c r="U18" s="11"/>
      <c r="V18" s="11"/>
      <c r="W18" s="11"/>
      <c r="X18" s="11"/>
      <c r="Y18" s="11"/>
      <c r="Z18" s="11"/>
      <c r="AA18" s="11"/>
      <c r="AB18" s="11"/>
      <c r="AC18" s="11"/>
      <c r="AD18" s="11"/>
      <c r="AE18" s="11"/>
      <c r="AF18" s="11"/>
      <c r="AG18" s="11"/>
      <c r="AH18" s="11"/>
      <c r="AI18" s="11"/>
      <c r="AJ18" s="10" t="s">
        <v>162</v>
      </c>
      <c r="AK18" s="10" t="s">
        <v>112</v>
      </c>
      <c r="AL18" s="10" t="s">
        <v>147</v>
      </c>
    </row>
    <row r="19" spans="1:38" ht="31.5">
      <c r="A19" s="23">
        <v>13</v>
      </c>
      <c r="B19" s="22" t="s">
        <v>102</v>
      </c>
      <c r="C19" s="19"/>
      <c r="D19" s="8" t="s">
        <v>103</v>
      </c>
      <c r="E19" s="8" t="s">
        <v>104</v>
      </c>
      <c r="F19" s="8" t="s">
        <v>141</v>
      </c>
      <c r="G19" s="8" t="s">
        <v>142</v>
      </c>
      <c r="H19" s="11">
        <v>9574</v>
      </c>
      <c r="I19" s="11"/>
      <c r="J19" s="11"/>
      <c r="K19" s="11">
        <v>9574</v>
      </c>
      <c r="L19" s="11"/>
      <c r="M19" s="11"/>
      <c r="N19" s="11"/>
      <c r="O19" s="11"/>
      <c r="P19" s="11"/>
      <c r="Q19" s="11">
        <v>9574</v>
      </c>
      <c r="R19" s="11"/>
      <c r="S19" s="11"/>
      <c r="T19" s="11"/>
      <c r="U19" s="11"/>
      <c r="V19" s="11"/>
      <c r="W19" s="11"/>
      <c r="X19" s="11"/>
      <c r="Y19" s="11"/>
      <c r="Z19" s="11"/>
      <c r="AA19" s="11"/>
      <c r="AB19" s="11"/>
      <c r="AC19" s="11"/>
      <c r="AD19" s="11"/>
      <c r="AE19" s="11"/>
      <c r="AF19" s="11"/>
      <c r="AG19" s="11"/>
      <c r="AH19" s="11"/>
      <c r="AI19" s="11"/>
      <c r="AJ19" s="10" t="s">
        <v>105</v>
      </c>
      <c r="AK19" s="10" t="s">
        <v>106</v>
      </c>
      <c r="AL19" s="10" t="s">
        <v>143</v>
      </c>
    </row>
    <row r="20" spans="1:38" ht="47.25">
      <c r="A20" s="23">
        <v>14</v>
      </c>
      <c r="B20" s="22" t="s">
        <v>170</v>
      </c>
      <c r="C20" s="19"/>
      <c r="D20" s="8" t="s">
        <v>107</v>
      </c>
      <c r="E20" s="8" t="s">
        <v>104</v>
      </c>
      <c r="F20" s="8" t="s">
        <v>183</v>
      </c>
      <c r="G20" s="8" t="s">
        <v>116</v>
      </c>
      <c r="H20" s="11">
        <v>10000</v>
      </c>
      <c r="I20" s="11"/>
      <c r="J20" s="11"/>
      <c r="K20" s="11">
        <v>10000</v>
      </c>
      <c r="L20" s="11"/>
      <c r="M20" s="11"/>
      <c r="N20" s="11"/>
      <c r="O20" s="11"/>
      <c r="P20" s="11"/>
      <c r="Q20" s="11"/>
      <c r="R20" s="11">
        <v>10000</v>
      </c>
      <c r="S20" s="11"/>
      <c r="T20" s="11"/>
      <c r="U20" s="11"/>
      <c r="V20" s="11"/>
      <c r="W20" s="11"/>
      <c r="X20" s="11"/>
      <c r="Y20" s="11"/>
      <c r="Z20" s="11"/>
      <c r="AA20" s="11"/>
      <c r="AB20" s="11"/>
      <c r="AC20" s="11"/>
      <c r="AD20" s="11"/>
      <c r="AE20" s="11"/>
      <c r="AF20" s="11"/>
      <c r="AG20" s="11"/>
      <c r="AH20" s="11"/>
      <c r="AI20" s="11"/>
      <c r="AJ20" s="10" t="s">
        <v>108</v>
      </c>
      <c r="AK20" s="10" t="s">
        <v>109</v>
      </c>
      <c r="AL20" s="10" t="s">
        <v>206</v>
      </c>
    </row>
    <row r="21" spans="1:38" ht="47.25">
      <c r="A21" s="23">
        <v>15</v>
      </c>
      <c r="B21" s="22" t="s">
        <v>113</v>
      </c>
      <c r="C21" s="19"/>
      <c r="D21" s="8" t="s">
        <v>114</v>
      </c>
      <c r="E21" s="8" t="s">
        <v>111</v>
      </c>
      <c r="F21" s="8" t="s">
        <v>138</v>
      </c>
      <c r="G21" s="8" t="s">
        <v>139</v>
      </c>
      <c r="H21" s="11">
        <v>6000</v>
      </c>
      <c r="I21" s="11"/>
      <c r="J21" s="11"/>
      <c r="K21" s="11">
        <v>6000</v>
      </c>
      <c r="L21" s="11"/>
      <c r="M21" s="11"/>
      <c r="N21" s="11"/>
      <c r="O21" s="11"/>
      <c r="P21" s="11"/>
      <c r="Q21" s="11">
        <v>6000</v>
      </c>
      <c r="R21" s="11"/>
      <c r="S21" s="11"/>
      <c r="T21" s="11"/>
      <c r="U21" s="11"/>
      <c r="V21" s="11"/>
      <c r="W21" s="11"/>
      <c r="X21" s="11"/>
      <c r="Y21" s="11"/>
      <c r="Z21" s="11"/>
      <c r="AA21" s="11"/>
      <c r="AB21" s="11"/>
      <c r="AC21" s="11"/>
      <c r="AD21" s="11"/>
      <c r="AE21" s="11"/>
      <c r="AF21" s="11"/>
      <c r="AG21" s="11"/>
      <c r="AH21" s="11"/>
      <c r="AI21" s="11"/>
      <c r="AJ21" s="10" t="s">
        <v>162</v>
      </c>
      <c r="AK21" s="10" t="s">
        <v>112</v>
      </c>
      <c r="AL21" s="10" t="s">
        <v>140</v>
      </c>
    </row>
    <row r="22" spans="1:38" ht="47.25">
      <c r="A22" s="23">
        <v>16</v>
      </c>
      <c r="B22" s="22" t="s">
        <v>165</v>
      </c>
      <c r="C22" s="19"/>
      <c r="D22" s="8" t="s">
        <v>118</v>
      </c>
      <c r="E22" s="8" t="s">
        <v>117</v>
      </c>
      <c r="F22" s="8" t="s">
        <v>136</v>
      </c>
      <c r="G22" s="8" t="s">
        <v>119</v>
      </c>
      <c r="H22" s="11">
        <v>495</v>
      </c>
      <c r="I22" s="11"/>
      <c r="J22" s="11"/>
      <c r="K22" s="11">
        <v>495</v>
      </c>
      <c r="L22" s="11"/>
      <c r="M22" s="11"/>
      <c r="N22" s="11"/>
      <c r="O22" s="11"/>
      <c r="P22" s="11"/>
      <c r="Q22" s="11"/>
      <c r="R22" s="11">
        <v>495</v>
      </c>
      <c r="S22" s="11"/>
      <c r="T22" s="11"/>
      <c r="U22" s="11"/>
      <c r="V22" s="11"/>
      <c r="W22" s="11"/>
      <c r="X22" s="11"/>
      <c r="Y22" s="11"/>
      <c r="Z22" s="11"/>
      <c r="AA22" s="11"/>
      <c r="AB22" s="11"/>
      <c r="AC22" s="11"/>
      <c r="AD22" s="11"/>
      <c r="AE22" s="11"/>
      <c r="AF22" s="11"/>
      <c r="AG22" s="11"/>
      <c r="AH22" s="11"/>
      <c r="AI22" s="11"/>
      <c r="AJ22" s="10" t="s">
        <v>166</v>
      </c>
      <c r="AK22" s="10" t="s">
        <v>110</v>
      </c>
      <c r="AL22" s="10" t="s">
        <v>137</v>
      </c>
    </row>
    <row r="23" spans="1:38" ht="31.5">
      <c r="A23" s="23">
        <v>17</v>
      </c>
      <c r="B23" s="22" t="s">
        <v>167</v>
      </c>
      <c r="C23" s="19"/>
      <c r="D23" s="8" t="s">
        <v>120</v>
      </c>
      <c r="E23" s="8" t="s">
        <v>121</v>
      </c>
      <c r="F23" s="8" t="s">
        <v>189</v>
      </c>
      <c r="G23" s="8" t="s">
        <v>188</v>
      </c>
      <c r="H23" s="11">
        <v>6588.5</v>
      </c>
      <c r="I23" s="11"/>
      <c r="J23" s="11"/>
      <c r="K23" s="11">
        <v>6588.5</v>
      </c>
      <c r="L23" s="11"/>
      <c r="M23" s="11"/>
      <c r="N23" s="11"/>
      <c r="O23" s="11"/>
      <c r="P23" s="11"/>
      <c r="Q23" s="11"/>
      <c r="R23" s="11">
        <v>6588.5</v>
      </c>
      <c r="S23" s="11"/>
      <c r="T23" s="11"/>
      <c r="U23" s="11"/>
      <c r="V23" s="11"/>
      <c r="W23" s="11"/>
      <c r="X23" s="11"/>
      <c r="Y23" s="11"/>
      <c r="Z23" s="11"/>
      <c r="AA23" s="11"/>
      <c r="AB23" s="11"/>
      <c r="AC23" s="11"/>
      <c r="AD23" s="11"/>
      <c r="AE23" s="11"/>
      <c r="AF23" s="11"/>
      <c r="AG23" s="11"/>
      <c r="AH23" s="11"/>
      <c r="AI23" s="11"/>
      <c r="AJ23" s="10" t="s">
        <v>163</v>
      </c>
      <c r="AK23" s="10" t="s">
        <v>110</v>
      </c>
      <c r="AL23" s="10" t="s">
        <v>206</v>
      </c>
    </row>
    <row r="24" spans="1:38" ht="31.5">
      <c r="A24" s="23">
        <v>18</v>
      </c>
      <c r="B24" s="22" t="s">
        <v>168</v>
      </c>
      <c r="C24" s="19"/>
      <c r="D24" s="8" t="s">
        <v>122</v>
      </c>
      <c r="E24" s="8" t="s">
        <v>121</v>
      </c>
      <c r="F24" s="8" t="s">
        <v>190</v>
      </c>
      <c r="G24" s="8" t="s">
        <v>191</v>
      </c>
      <c r="H24" s="11">
        <v>2123</v>
      </c>
      <c r="I24" s="11"/>
      <c r="J24" s="11"/>
      <c r="K24" s="11">
        <v>2123</v>
      </c>
      <c r="L24" s="11"/>
      <c r="M24" s="11"/>
      <c r="N24" s="11"/>
      <c r="O24" s="11"/>
      <c r="P24" s="11"/>
      <c r="Q24" s="11"/>
      <c r="R24" s="11">
        <v>2123</v>
      </c>
      <c r="S24" s="11"/>
      <c r="T24" s="11"/>
      <c r="U24" s="11"/>
      <c r="V24" s="11"/>
      <c r="W24" s="11"/>
      <c r="X24" s="11"/>
      <c r="Y24" s="11"/>
      <c r="Z24" s="11"/>
      <c r="AA24" s="11"/>
      <c r="AB24" s="11"/>
      <c r="AC24" s="11"/>
      <c r="AD24" s="11"/>
      <c r="AE24" s="11"/>
      <c r="AF24" s="11"/>
      <c r="AG24" s="11"/>
      <c r="AH24" s="11"/>
      <c r="AI24" s="11"/>
      <c r="AJ24" s="10" t="s">
        <v>164</v>
      </c>
      <c r="AK24" s="10" t="s">
        <v>112</v>
      </c>
      <c r="AL24" s="10" t="s">
        <v>206</v>
      </c>
    </row>
    <row r="25" spans="1:38" ht="31.5">
      <c r="A25" s="23">
        <v>19</v>
      </c>
      <c r="B25" s="22" t="s">
        <v>169</v>
      </c>
      <c r="C25" s="19"/>
      <c r="D25" s="8" t="s">
        <v>127</v>
      </c>
      <c r="E25" s="8" t="s">
        <v>128</v>
      </c>
      <c r="F25" s="8" t="s">
        <v>134</v>
      </c>
      <c r="G25" s="8" t="s">
        <v>135</v>
      </c>
      <c r="H25" s="11">
        <v>129.9</v>
      </c>
      <c r="I25" s="11"/>
      <c r="J25" s="11"/>
      <c r="K25" s="11"/>
      <c r="L25" s="11">
        <v>129.9</v>
      </c>
      <c r="M25" s="11"/>
      <c r="N25" s="11"/>
      <c r="O25" s="11"/>
      <c r="P25" s="11"/>
      <c r="Q25" s="11"/>
      <c r="R25" s="11">
        <v>129.9</v>
      </c>
      <c r="S25" s="11"/>
      <c r="T25" s="11"/>
      <c r="U25" s="11"/>
      <c r="V25" s="11"/>
      <c r="W25" s="11"/>
      <c r="X25" s="11"/>
      <c r="Y25" s="11"/>
      <c r="Z25" s="11"/>
      <c r="AA25" s="11"/>
      <c r="AB25" s="11"/>
      <c r="AC25" s="11"/>
      <c r="AD25" s="11"/>
      <c r="AE25" s="11"/>
      <c r="AF25" s="11"/>
      <c r="AG25" s="11"/>
      <c r="AH25" s="11"/>
      <c r="AI25" s="11"/>
      <c r="AJ25" s="10" t="s">
        <v>166</v>
      </c>
      <c r="AK25" s="10" t="s">
        <v>110</v>
      </c>
      <c r="AL25" s="10" t="s">
        <v>206</v>
      </c>
    </row>
    <row r="26" spans="1:38" ht="47.25">
      <c r="A26" s="23">
        <v>20</v>
      </c>
      <c r="B26" s="22" t="s">
        <v>129</v>
      </c>
      <c r="C26" s="19"/>
      <c r="D26" s="8" t="s">
        <v>130</v>
      </c>
      <c r="E26" s="8" t="s">
        <v>131</v>
      </c>
      <c r="F26" s="8" t="s">
        <v>192</v>
      </c>
      <c r="G26" s="8" t="s">
        <v>191</v>
      </c>
      <c r="H26" s="11">
        <v>20550</v>
      </c>
      <c r="I26" s="11"/>
      <c r="J26" s="11"/>
      <c r="K26" s="11">
        <v>20550</v>
      </c>
      <c r="L26" s="11"/>
      <c r="M26" s="11"/>
      <c r="N26" s="11"/>
      <c r="O26" s="11"/>
      <c r="P26" s="11"/>
      <c r="Q26" s="11">
        <v>20550</v>
      </c>
      <c r="R26" s="11"/>
      <c r="S26" s="11"/>
      <c r="T26" s="11"/>
      <c r="U26" s="11"/>
      <c r="V26" s="11"/>
      <c r="W26" s="11"/>
      <c r="X26" s="11"/>
      <c r="Y26" s="11"/>
      <c r="Z26" s="11"/>
      <c r="AA26" s="11"/>
      <c r="AB26" s="11"/>
      <c r="AC26" s="11"/>
      <c r="AD26" s="11"/>
      <c r="AE26" s="11"/>
      <c r="AF26" s="11"/>
      <c r="AG26" s="11"/>
      <c r="AH26" s="11"/>
      <c r="AI26" s="11"/>
      <c r="AJ26" s="10" t="s">
        <v>132</v>
      </c>
      <c r="AK26" s="10" t="s">
        <v>133</v>
      </c>
      <c r="AL26" s="10" t="s">
        <v>206</v>
      </c>
    </row>
    <row r="27" spans="1:38" s="14" customFormat="1" ht="47.25">
      <c r="A27" s="23">
        <v>21</v>
      </c>
      <c r="B27" s="22" t="s">
        <v>196</v>
      </c>
      <c r="C27" s="19"/>
      <c r="D27" s="8" t="s">
        <v>193</v>
      </c>
      <c r="E27" s="8" t="s">
        <v>194</v>
      </c>
      <c r="F27" s="8" t="s">
        <v>197</v>
      </c>
      <c r="G27" s="8" t="s">
        <v>198</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15" t="s">
        <v>187</v>
      </c>
      <c r="AK27" s="15" t="s">
        <v>186</v>
      </c>
      <c r="AL27" s="10" t="s">
        <v>205</v>
      </c>
    </row>
    <row r="28" spans="1:38" s="14" customFormat="1" ht="33" customHeight="1">
      <c r="A28" s="23">
        <v>22</v>
      </c>
      <c r="B28" s="22" t="s">
        <v>201</v>
      </c>
      <c r="C28" s="19"/>
      <c r="D28" s="8" t="s">
        <v>200</v>
      </c>
      <c r="E28" s="8" t="s">
        <v>199</v>
      </c>
      <c r="F28" s="8" t="s">
        <v>203</v>
      </c>
      <c r="G28" s="8" t="s">
        <v>204</v>
      </c>
      <c r="H28" s="9">
        <v>270</v>
      </c>
      <c r="I28" s="9"/>
      <c r="J28" s="9"/>
      <c r="K28" s="9">
        <v>270</v>
      </c>
      <c r="L28" s="16"/>
      <c r="M28" s="9"/>
      <c r="N28" s="9"/>
      <c r="O28" s="9"/>
      <c r="P28" s="9"/>
      <c r="Q28" s="9"/>
      <c r="R28" s="9">
        <v>270</v>
      </c>
      <c r="S28" s="9"/>
      <c r="T28" s="9"/>
      <c r="U28" s="9"/>
      <c r="V28" s="9"/>
      <c r="W28" s="9"/>
      <c r="X28" s="9"/>
      <c r="Y28" s="9"/>
      <c r="Z28" s="9"/>
      <c r="AA28" s="9"/>
      <c r="AB28" s="9"/>
      <c r="AC28" s="9"/>
      <c r="AD28" s="9"/>
      <c r="AE28" s="9"/>
      <c r="AF28" s="9"/>
      <c r="AG28" s="9"/>
      <c r="AH28" s="9"/>
      <c r="AI28" s="9"/>
      <c r="AJ28" s="10" t="s">
        <v>166</v>
      </c>
      <c r="AK28" s="10" t="s">
        <v>110</v>
      </c>
      <c r="AL28" s="10" t="s">
        <v>202</v>
      </c>
    </row>
    <row r="29" spans="1:38" s="14" customFormat="1" ht="33" customHeight="1">
      <c r="A29" s="12"/>
      <c r="B29" s="13"/>
      <c r="C29" s="21"/>
      <c r="D29" s="8"/>
      <c r="E29" s="8"/>
      <c r="F29" s="8"/>
      <c r="G29" s="8"/>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10"/>
      <c r="AK29" s="10"/>
      <c r="AL29" s="10"/>
    </row>
    <row r="30" spans="1:38" s="14" customFormat="1" ht="33" customHeight="1">
      <c r="A30" s="12"/>
      <c r="B30" s="13"/>
      <c r="C30" s="21"/>
      <c r="D30" s="8"/>
      <c r="E30" s="8"/>
      <c r="F30" s="8"/>
      <c r="G30" s="8"/>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10"/>
      <c r="AK30" s="10"/>
      <c r="AL30" s="10"/>
    </row>
    <row r="31" spans="1:38" s="14" customFormat="1" ht="33" customHeight="1">
      <c r="A31" s="12"/>
      <c r="B31" s="13"/>
      <c r="C31" s="21"/>
      <c r="D31" s="8"/>
      <c r="E31" s="8"/>
      <c r="F31" s="8"/>
      <c r="G31" s="8"/>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10"/>
      <c r="AK31" s="10"/>
      <c r="AL31" s="10"/>
    </row>
    <row r="32" spans="1:38" s="14" customFormat="1" ht="33" customHeight="1">
      <c r="A32" s="12"/>
      <c r="B32" s="13"/>
      <c r="C32" s="21"/>
      <c r="D32" s="8"/>
      <c r="E32" s="8"/>
      <c r="F32" s="8"/>
      <c r="G32" s="8"/>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10"/>
      <c r="AK32" s="10"/>
      <c r="AL32" s="10"/>
    </row>
    <row r="33" spans="1:38" s="46" customFormat="1" ht="33" customHeight="1">
      <c r="A33" s="12"/>
      <c r="B33" s="21"/>
      <c r="C33" s="21"/>
      <c r="D33" s="43"/>
      <c r="E33" s="43"/>
      <c r="F33" s="43"/>
      <c r="G33" s="43"/>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5"/>
      <c r="AK33" s="45"/>
      <c r="AL33" s="45"/>
    </row>
    <row r="34" spans="1:38" s="14" customFormat="1" ht="33" customHeight="1">
      <c r="A34" s="12"/>
      <c r="B34" s="13"/>
      <c r="C34" s="21"/>
      <c r="D34" s="8"/>
      <c r="E34" s="8"/>
      <c r="F34" s="8"/>
      <c r="G34" s="8"/>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10"/>
      <c r="AK34" s="10"/>
      <c r="AL34" s="10"/>
    </row>
    <row r="35" spans="1:38" s="14" customFormat="1" ht="33" customHeight="1">
      <c r="A35" s="12"/>
      <c r="B35" s="13"/>
      <c r="C35" s="21"/>
      <c r="D35" s="8"/>
      <c r="E35" s="8"/>
      <c r="F35" s="8"/>
      <c r="G35" s="8"/>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10"/>
      <c r="AK35" s="10"/>
      <c r="AL35" s="10"/>
    </row>
    <row r="36" spans="1:38" s="14" customFormat="1" ht="33" customHeight="1">
      <c r="A36" s="12"/>
      <c r="B36" s="13"/>
      <c r="C36" s="21"/>
      <c r="D36" s="8"/>
      <c r="E36" s="8"/>
      <c r="F36" s="8"/>
      <c r="G36" s="8"/>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10"/>
      <c r="AK36" s="10"/>
      <c r="AL36" s="10"/>
    </row>
    <row r="37" spans="1:38" s="14" customFormat="1" ht="33" customHeight="1">
      <c r="A37" s="12"/>
      <c r="B37" s="13"/>
      <c r="C37" s="21"/>
      <c r="D37" s="8"/>
      <c r="E37" s="8"/>
      <c r="F37" s="8"/>
      <c r="G37" s="8"/>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10"/>
      <c r="AK37" s="10"/>
      <c r="AL37" s="10"/>
    </row>
    <row r="38" spans="1:38" s="14" customFormat="1" ht="33" customHeight="1">
      <c r="A38" s="12"/>
      <c r="B38" s="13"/>
      <c r="C38" s="21"/>
      <c r="D38" s="8"/>
      <c r="E38" s="8"/>
      <c r="F38" s="8"/>
      <c r="G38" s="8"/>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10"/>
      <c r="AK38" s="10"/>
      <c r="AL38" s="10"/>
    </row>
    <row r="39" spans="1:38" s="14" customFormat="1" ht="33" customHeight="1">
      <c r="A39" s="12"/>
      <c r="B39" s="13"/>
      <c r="C39" s="21"/>
      <c r="D39" s="8"/>
      <c r="E39" s="8"/>
      <c r="F39" s="8"/>
      <c r="G39" s="8"/>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10"/>
      <c r="AK39" s="10"/>
      <c r="AL39" s="10"/>
    </row>
    <row r="40" spans="1:38" s="14" customFormat="1" ht="33" customHeight="1">
      <c r="A40" s="12"/>
      <c r="B40" s="13"/>
      <c r="C40" s="21"/>
      <c r="D40" s="8"/>
      <c r="E40" s="8"/>
      <c r="F40" s="8"/>
      <c r="G40" s="8"/>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10"/>
      <c r="AK40" s="10"/>
      <c r="AL40" s="10"/>
    </row>
    <row r="41" spans="1:38" s="14" customFormat="1" ht="33" customHeight="1">
      <c r="A41" s="12"/>
      <c r="B41" s="13"/>
      <c r="C41" s="21"/>
      <c r="D41" s="8"/>
      <c r="E41" s="8"/>
      <c r="F41" s="8"/>
      <c r="G41" s="8"/>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10"/>
      <c r="AK41" s="10"/>
      <c r="AL41" s="10"/>
    </row>
    <row r="42" spans="1:38" s="14" customFormat="1" ht="33" customHeight="1">
      <c r="A42" s="12"/>
      <c r="B42" s="13"/>
      <c r="C42" s="21"/>
      <c r="D42" s="8"/>
      <c r="E42" s="8"/>
      <c r="F42" s="8"/>
      <c r="G42" s="8"/>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10"/>
      <c r="AK42" s="10"/>
      <c r="AL42" s="10"/>
    </row>
    <row r="43" spans="1:38" s="14" customFormat="1" ht="33" customHeight="1">
      <c r="A43" s="12"/>
      <c r="B43" s="13"/>
      <c r="C43" s="21"/>
      <c r="D43" s="8"/>
      <c r="E43" s="8"/>
      <c r="F43" s="8"/>
      <c r="G43" s="8"/>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10"/>
      <c r="AK43" s="10"/>
      <c r="AL43" s="10"/>
    </row>
    <row r="44" spans="1:38" s="14" customFormat="1" ht="33" customHeight="1">
      <c r="A44" s="12"/>
      <c r="B44" s="13"/>
      <c r="C44" s="21"/>
      <c r="D44" s="8"/>
      <c r="E44" s="8"/>
      <c r="F44" s="8"/>
      <c r="G44" s="8"/>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10"/>
      <c r="AK44" s="10"/>
      <c r="AL44" s="10"/>
    </row>
    <row r="45" spans="1:38" s="14" customFormat="1" ht="33" customHeight="1">
      <c r="A45" s="12"/>
      <c r="B45" s="13"/>
      <c r="C45" s="21"/>
      <c r="D45" s="8"/>
      <c r="E45" s="8"/>
      <c r="F45" s="8"/>
      <c r="G45" s="8"/>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10"/>
      <c r="AK45" s="10"/>
      <c r="AL45" s="10"/>
    </row>
    <row r="46" spans="1:38" s="14" customFormat="1" ht="33" customHeight="1">
      <c r="A46" s="12"/>
      <c r="B46" s="13"/>
      <c r="C46" s="21"/>
      <c r="D46" s="8"/>
      <c r="E46" s="8"/>
      <c r="F46" s="8"/>
      <c r="G46" s="8"/>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10"/>
      <c r="AK46" s="10"/>
      <c r="AL46" s="10"/>
    </row>
    <row r="47" spans="1:38" s="14" customFormat="1" ht="33" customHeight="1">
      <c r="A47" s="12"/>
      <c r="B47" s="13"/>
      <c r="C47" s="21"/>
      <c r="D47" s="8"/>
      <c r="E47" s="8"/>
      <c r="F47" s="8"/>
      <c r="G47" s="8"/>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10"/>
      <c r="AK47" s="10"/>
      <c r="AL47" s="10"/>
    </row>
    <row r="48" spans="1:38" s="14" customFormat="1" ht="33" customHeight="1">
      <c r="A48" s="12"/>
      <c r="B48" s="13"/>
      <c r="C48" s="21"/>
      <c r="D48" s="8"/>
      <c r="E48" s="8"/>
      <c r="F48" s="8"/>
      <c r="G48" s="8"/>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10"/>
      <c r="AK48" s="10"/>
      <c r="AL48" s="10"/>
    </row>
    <row r="49" spans="1:38" s="14" customFormat="1" ht="33" customHeight="1">
      <c r="A49" s="12"/>
      <c r="B49" s="13"/>
      <c r="C49" s="21"/>
      <c r="D49" s="8"/>
      <c r="E49" s="8"/>
      <c r="F49" s="8"/>
      <c r="G49" s="8"/>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10"/>
      <c r="AK49" s="10"/>
      <c r="AL49" s="10"/>
    </row>
    <row r="50" spans="1:38" s="14" customFormat="1" ht="33" customHeight="1">
      <c r="A50" s="12"/>
      <c r="B50" s="13"/>
      <c r="C50" s="21"/>
      <c r="D50" s="8"/>
      <c r="E50" s="8"/>
      <c r="F50" s="8"/>
      <c r="G50" s="8"/>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10"/>
      <c r="AK50" s="10"/>
      <c r="AL50" s="10"/>
    </row>
    <row r="51" spans="1:38" s="14" customFormat="1" ht="33" customHeight="1">
      <c r="A51" s="12"/>
      <c r="B51" s="13"/>
      <c r="C51" s="21"/>
      <c r="D51" s="8"/>
      <c r="E51" s="8"/>
      <c r="F51" s="8"/>
      <c r="G51" s="8"/>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10"/>
      <c r="AK51" s="10"/>
      <c r="AL51" s="10"/>
    </row>
    <row r="52" spans="1:38" s="14" customFormat="1" ht="33" customHeight="1">
      <c r="A52" s="12"/>
      <c r="B52" s="13"/>
      <c r="C52" s="21"/>
      <c r="D52" s="8"/>
      <c r="E52" s="8"/>
      <c r="F52" s="8"/>
      <c r="G52" s="8"/>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10"/>
      <c r="AK52" s="10"/>
      <c r="AL52" s="10"/>
    </row>
    <row r="53" spans="1:38" s="14" customFormat="1" ht="33" customHeight="1">
      <c r="A53" s="12"/>
      <c r="B53" s="13"/>
      <c r="C53" s="21"/>
      <c r="D53" s="8"/>
      <c r="E53" s="8"/>
      <c r="F53" s="8"/>
      <c r="G53" s="8"/>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10"/>
      <c r="AK53" s="10"/>
      <c r="AL53" s="10"/>
    </row>
    <row r="54" spans="1:38" s="14" customFormat="1" ht="33" customHeight="1">
      <c r="A54" s="12"/>
      <c r="B54" s="13"/>
      <c r="C54" s="21"/>
      <c r="D54" s="8"/>
      <c r="E54" s="8"/>
      <c r="F54" s="8"/>
      <c r="G54" s="8"/>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10"/>
      <c r="AK54" s="10"/>
      <c r="AL54" s="10"/>
    </row>
    <row r="55" spans="1:38" s="14" customFormat="1" ht="33" customHeight="1">
      <c r="A55" s="12"/>
      <c r="B55" s="13"/>
      <c r="C55" s="21"/>
      <c r="D55" s="8"/>
      <c r="E55" s="8"/>
      <c r="F55" s="8"/>
      <c r="G55" s="8"/>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10"/>
      <c r="AK55" s="10"/>
      <c r="AL55" s="10"/>
    </row>
    <row r="56" spans="1:38" s="14" customFormat="1" ht="33" customHeight="1">
      <c r="A56" s="12"/>
      <c r="B56" s="13"/>
      <c r="C56" s="21"/>
      <c r="D56" s="8"/>
      <c r="E56" s="8"/>
      <c r="F56" s="8"/>
      <c r="G56" s="8"/>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10"/>
      <c r="AK56" s="10"/>
      <c r="AL56" s="10"/>
    </row>
    <row r="57" spans="1:38" s="14" customFormat="1" ht="33" customHeight="1">
      <c r="A57" s="12"/>
      <c r="B57" s="13"/>
      <c r="C57" s="21"/>
      <c r="D57" s="8"/>
      <c r="E57" s="8"/>
      <c r="F57" s="8"/>
      <c r="G57" s="8"/>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10"/>
      <c r="AK57" s="10"/>
      <c r="AL57" s="10"/>
    </row>
    <row r="58" spans="1:38" s="14" customFormat="1" ht="33" customHeight="1">
      <c r="A58" s="12"/>
      <c r="B58" s="13"/>
      <c r="C58" s="21"/>
      <c r="D58" s="8"/>
      <c r="E58" s="8"/>
      <c r="F58" s="8"/>
      <c r="G58" s="8"/>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10"/>
      <c r="AK58" s="10"/>
      <c r="AL58" s="10"/>
    </row>
    <row r="59" spans="1:38" s="14" customFormat="1" ht="33" customHeight="1">
      <c r="A59" s="12"/>
      <c r="B59" s="13"/>
      <c r="C59" s="21"/>
      <c r="D59" s="8"/>
      <c r="E59" s="8"/>
      <c r="F59" s="8"/>
      <c r="G59" s="8"/>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10"/>
      <c r="AK59" s="10"/>
      <c r="AL59" s="10"/>
    </row>
    <row r="60" spans="1:38" s="14" customFormat="1" ht="33" customHeight="1">
      <c r="A60" s="12"/>
      <c r="B60" s="13"/>
      <c r="C60" s="21"/>
      <c r="D60" s="8"/>
      <c r="E60" s="8"/>
      <c r="F60" s="8"/>
      <c r="G60" s="8"/>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10"/>
      <c r="AK60" s="10"/>
      <c r="AL60" s="10"/>
    </row>
    <row r="61" spans="1:38" s="14" customFormat="1" ht="33" customHeight="1">
      <c r="A61" s="12"/>
      <c r="B61" s="13"/>
      <c r="C61" s="21"/>
      <c r="D61" s="8"/>
      <c r="E61" s="8"/>
      <c r="F61" s="8"/>
      <c r="G61" s="8"/>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10"/>
      <c r="AK61" s="10"/>
      <c r="AL61" s="10"/>
    </row>
    <row r="62" spans="1:38" s="14" customFormat="1" ht="33" customHeight="1">
      <c r="A62" s="12"/>
      <c r="B62" s="13"/>
      <c r="C62" s="21"/>
      <c r="D62" s="8"/>
      <c r="E62" s="8"/>
      <c r="F62" s="8"/>
      <c r="G62" s="8"/>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10"/>
      <c r="AK62" s="10"/>
      <c r="AL62" s="10"/>
    </row>
    <row r="63" spans="1:38" s="14" customFormat="1" ht="33" customHeight="1">
      <c r="A63" s="12"/>
      <c r="B63" s="13"/>
      <c r="C63" s="21"/>
      <c r="D63" s="8"/>
      <c r="E63" s="8"/>
      <c r="F63" s="8"/>
      <c r="G63" s="8"/>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10"/>
      <c r="AK63" s="10"/>
      <c r="AL63" s="10"/>
    </row>
    <row r="64" spans="1:38" s="14" customFormat="1" ht="33" customHeight="1">
      <c r="A64" s="12"/>
      <c r="B64" s="13"/>
      <c r="C64" s="21"/>
      <c r="D64" s="8"/>
      <c r="E64" s="8"/>
      <c r="F64" s="8"/>
      <c r="G64" s="8"/>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10"/>
      <c r="AK64" s="10"/>
      <c r="AL64" s="10"/>
    </row>
    <row r="65" spans="1:39" s="14" customFormat="1" ht="33" customHeight="1">
      <c r="A65" s="12"/>
      <c r="B65" s="13"/>
      <c r="C65" s="21"/>
      <c r="D65" s="8"/>
      <c r="E65" s="8"/>
      <c r="F65" s="8"/>
      <c r="G65" s="8"/>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10"/>
      <c r="AK65" s="10"/>
      <c r="AL65" s="10"/>
    </row>
    <row r="66" spans="1:39" s="14" customFormat="1" ht="33" customHeight="1">
      <c r="A66" s="12"/>
      <c r="B66" s="13"/>
      <c r="C66" s="21"/>
      <c r="D66" s="8"/>
      <c r="E66" s="8"/>
      <c r="F66" s="8"/>
      <c r="G66" s="8"/>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10"/>
      <c r="AK66" s="10"/>
      <c r="AL66" s="10"/>
    </row>
    <row r="67" spans="1:39" s="14" customFormat="1" ht="33" customHeight="1">
      <c r="A67" s="12"/>
      <c r="B67" s="13"/>
      <c r="C67" s="21"/>
      <c r="D67" s="8"/>
      <c r="E67" s="8"/>
      <c r="F67" s="8"/>
      <c r="G67" s="8"/>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10"/>
      <c r="AK67" s="10"/>
      <c r="AL67" s="10"/>
    </row>
    <row r="68" spans="1:39" s="14" customFormat="1" ht="33" customHeight="1">
      <c r="A68" s="12"/>
      <c r="B68" s="13"/>
      <c r="C68" s="21"/>
      <c r="D68" s="8"/>
      <c r="E68" s="8"/>
      <c r="F68" s="8"/>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10"/>
      <c r="AK68" s="10"/>
      <c r="AL68" s="10"/>
    </row>
    <row r="69" spans="1:39" s="14" customFormat="1" ht="33" customHeight="1">
      <c r="A69" s="12"/>
      <c r="B69" s="13"/>
      <c r="C69" s="21"/>
      <c r="D69" s="8"/>
      <c r="E69" s="8"/>
      <c r="F69" s="8"/>
      <c r="G69" s="8"/>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10"/>
      <c r="AK69" s="10"/>
      <c r="AL69" s="10"/>
    </row>
    <row r="70" spans="1:39" s="14" customFormat="1" ht="33" customHeight="1">
      <c r="A70" s="12"/>
      <c r="B70" s="13"/>
      <c r="C70" s="21"/>
      <c r="D70" s="8"/>
      <c r="E70" s="8"/>
      <c r="F70" s="8"/>
      <c r="G70" s="8"/>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10"/>
      <c r="AK70" s="10"/>
      <c r="AL70" s="10"/>
    </row>
    <row r="71" spans="1:39" s="14" customFormat="1" ht="33" customHeight="1">
      <c r="A71" s="12"/>
      <c r="B71" s="13"/>
      <c r="C71" s="21"/>
      <c r="D71" s="8"/>
      <c r="E71" s="8"/>
      <c r="F71" s="8"/>
      <c r="G71" s="8"/>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10"/>
      <c r="AK71" s="10"/>
      <c r="AL71" s="10"/>
    </row>
    <row r="72" spans="1:39" ht="33" customHeight="1">
      <c r="A72" s="12"/>
      <c r="B72" s="13"/>
      <c r="C72" s="21"/>
      <c r="D72" s="8"/>
      <c r="E72" s="8"/>
      <c r="F72" s="8"/>
      <c r="G72" s="8"/>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10"/>
      <c r="AK72" s="10"/>
      <c r="AL72" s="10"/>
      <c r="AM72" s="14"/>
    </row>
    <row r="73" spans="1:39" ht="33" customHeight="1">
      <c r="A73" s="12"/>
      <c r="B73" s="13"/>
      <c r="C73" s="21"/>
      <c r="D73" s="8"/>
      <c r="E73" s="8"/>
      <c r="F73" s="8"/>
      <c r="G73" s="8"/>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10"/>
      <c r="AK73" s="10"/>
      <c r="AL73" s="10"/>
      <c r="AM73" s="14"/>
    </row>
    <row r="74" spans="1:39" ht="33" customHeight="1">
      <c r="A74" s="12"/>
      <c r="B74" s="13"/>
      <c r="C74" s="21"/>
      <c r="D74" s="8"/>
      <c r="E74" s="8"/>
      <c r="F74" s="8"/>
      <c r="G74" s="8"/>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10"/>
      <c r="AK74" s="10"/>
      <c r="AL74" s="10"/>
      <c r="AM74" s="14"/>
    </row>
    <row r="75" spans="1:39" ht="33" customHeight="1">
      <c r="A75" s="12"/>
      <c r="B75" s="13"/>
      <c r="C75" s="21"/>
      <c r="D75" s="8"/>
      <c r="E75" s="8"/>
      <c r="F75" s="8"/>
      <c r="G75" s="8"/>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10"/>
      <c r="AK75" s="10"/>
      <c r="AL75" s="10"/>
      <c r="AM75" s="14"/>
    </row>
    <row r="76" spans="1:39" ht="33" customHeight="1">
      <c r="A76" s="12"/>
      <c r="B76" s="13"/>
      <c r="C76" s="21"/>
      <c r="D76" s="8"/>
      <c r="E76" s="8"/>
      <c r="F76" s="8"/>
      <c r="G76" s="8"/>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10"/>
      <c r="AK76" s="10"/>
      <c r="AL76" s="10"/>
      <c r="AM76" s="14"/>
    </row>
    <row r="77" spans="1:39" ht="33" customHeight="1">
      <c r="A77" s="12"/>
      <c r="B77" s="13"/>
      <c r="C77" s="21"/>
      <c r="D77" s="8"/>
      <c r="E77" s="8"/>
      <c r="F77" s="8"/>
      <c r="G77" s="8"/>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10"/>
      <c r="AK77" s="10"/>
      <c r="AL77" s="10"/>
      <c r="AM77" s="14"/>
    </row>
    <row r="78" spans="1:39" ht="33" customHeight="1">
      <c r="A78" s="12"/>
      <c r="B78" s="13"/>
      <c r="C78" s="21"/>
      <c r="D78" s="8"/>
      <c r="E78" s="8"/>
      <c r="F78" s="8"/>
      <c r="G78" s="8"/>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10"/>
      <c r="AK78" s="10"/>
      <c r="AL78" s="10"/>
      <c r="AM78" s="14"/>
    </row>
    <row r="79" spans="1:39" ht="33" customHeight="1">
      <c r="A79" s="12"/>
      <c r="B79" s="13"/>
      <c r="C79" s="21"/>
      <c r="D79" s="43"/>
      <c r="E79" s="43"/>
      <c r="F79" s="43"/>
      <c r="G79" s="43"/>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10"/>
      <c r="AK79" s="10"/>
      <c r="AL79" s="10"/>
      <c r="AM79" s="14"/>
    </row>
    <row r="80" spans="1:39" ht="33" customHeight="1">
      <c r="A80" s="12"/>
      <c r="B80" s="13"/>
      <c r="C80" s="21"/>
      <c r="D80" s="8"/>
      <c r="E80" s="8"/>
      <c r="F80" s="8"/>
      <c r="G80" s="8"/>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10"/>
      <c r="AK80" s="10"/>
      <c r="AL80" s="10"/>
      <c r="AM80" s="14"/>
    </row>
    <row r="81" spans="1:39" ht="33" customHeight="1">
      <c r="A81" s="12"/>
      <c r="B81" s="13"/>
      <c r="C81" s="21"/>
      <c r="D81" s="8"/>
      <c r="E81" s="8"/>
      <c r="F81" s="8"/>
      <c r="G81" s="8"/>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10"/>
      <c r="AK81" s="10"/>
      <c r="AL81" s="10"/>
      <c r="AM81" s="14"/>
    </row>
    <row r="82" spans="1:39" ht="33" customHeight="1">
      <c r="A82" s="12"/>
      <c r="B82" s="13"/>
      <c r="C82" s="21"/>
      <c r="D82" s="8"/>
      <c r="E82" s="8"/>
      <c r="F82" s="8"/>
      <c r="G82" s="8"/>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10"/>
      <c r="AK82" s="10"/>
      <c r="AL82" s="10"/>
      <c r="AM82" s="14"/>
    </row>
    <row r="83" spans="1:39" ht="33" customHeight="1">
      <c r="A83" s="12"/>
      <c r="B83" s="13"/>
      <c r="C83" s="21"/>
      <c r="D83" s="8"/>
      <c r="E83" s="8"/>
      <c r="F83" s="8"/>
      <c r="G83" s="8"/>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10"/>
      <c r="AK83" s="10"/>
      <c r="AL83" s="10"/>
      <c r="AM83" s="14"/>
    </row>
    <row r="84" spans="1:39" ht="33" customHeight="1">
      <c r="A84" s="12"/>
      <c r="B84" s="13"/>
      <c r="C84" s="21"/>
      <c r="D84" s="8"/>
      <c r="E84" s="8"/>
      <c r="F84" s="8"/>
      <c r="G84" s="8"/>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10"/>
      <c r="AK84" s="10"/>
      <c r="AL84" s="10"/>
      <c r="AM84" s="14"/>
    </row>
    <row r="85" spans="1:39" ht="33" customHeight="1">
      <c r="A85" s="12"/>
      <c r="B85" s="13"/>
      <c r="C85" s="21"/>
      <c r="D85" s="8"/>
      <c r="E85" s="8"/>
      <c r="F85" s="8"/>
      <c r="G85" s="8"/>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10"/>
      <c r="AK85" s="10"/>
      <c r="AL85" s="10"/>
      <c r="AM85" s="14"/>
    </row>
    <row r="86" spans="1:39" ht="33" customHeight="1">
      <c r="A86" s="12"/>
      <c r="B86" s="13"/>
      <c r="C86" s="21"/>
      <c r="D86" s="8"/>
      <c r="E86" s="8"/>
      <c r="F86" s="8"/>
      <c r="G86" s="8"/>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10"/>
      <c r="AK86" s="10"/>
      <c r="AL86" s="10"/>
      <c r="AM86" s="14"/>
    </row>
    <row r="87" spans="1:39" ht="33" customHeight="1">
      <c r="A87" s="12"/>
      <c r="B87" s="13"/>
      <c r="C87" s="21"/>
      <c r="D87" s="8"/>
      <c r="E87" s="8"/>
      <c r="F87" s="8"/>
      <c r="G87" s="8"/>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10"/>
      <c r="AK87" s="10"/>
      <c r="AL87" s="10"/>
      <c r="AM87" s="14"/>
    </row>
    <row r="88" spans="1:39" ht="33" customHeight="1">
      <c r="A88" s="12"/>
      <c r="B88" s="13"/>
      <c r="C88" s="21"/>
      <c r="D88" s="8"/>
      <c r="E88" s="8"/>
      <c r="F88" s="8"/>
      <c r="G88" s="8"/>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10"/>
      <c r="AK88" s="10"/>
      <c r="AL88" s="10"/>
      <c r="AM88" s="14"/>
    </row>
    <row r="89" spans="1:39" ht="33" customHeight="1">
      <c r="A89" s="12"/>
      <c r="B89" s="13"/>
      <c r="C89" s="21"/>
      <c r="D89" s="8"/>
      <c r="E89" s="8"/>
      <c r="F89" s="8"/>
      <c r="G89" s="8"/>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10"/>
      <c r="AK89" s="10"/>
      <c r="AL89" s="10"/>
      <c r="AM89" s="14"/>
    </row>
    <row r="90" spans="1:39" ht="33" customHeight="1">
      <c r="A90" s="12"/>
      <c r="B90" s="13"/>
      <c r="C90" s="21"/>
      <c r="D90" s="8"/>
      <c r="E90" s="8"/>
      <c r="F90" s="8"/>
      <c r="G90" s="8"/>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10"/>
      <c r="AK90" s="10"/>
      <c r="AL90" s="10"/>
      <c r="AM90" s="14"/>
    </row>
    <row r="91" spans="1:39" ht="33" customHeight="1">
      <c r="A91" s="12"/>
      <c r="B91" s="13"/>
      <c r="C91" s="21"/>
      <c r="D91" s="8"/>
      <c r="E91" s="8"/>
      <c r="F91" s="8"/>
      <c r="G91" s="8"/>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10"/>
      <c r="AK91" s="10"/>
      <c r="AL91" s="10"/>
      <c r="AM91" s="14"/>
    </row>
    <row r="92" spans="1:39" ht="33" customHeight="1">
      <c r="A92" s="12"/>
      <c r="B92" s="13"/>
      <c r="C92" s="21"/>
      <c r="D92" s="8"/>
      <c r="E92" s="8"/>
      <c r="F92" s="8"/>
      <c r="G92" s="8"/>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10"/>
      <c r="AK92" s="10"/>
      <c r="AL92" s="10"/>
      <c r="AM92" s="14"/>
    </row>
    <row r="93" spans="1:39" ht="33" customHeight="1">
      <c r="A93" s="12"/>
      <c r="B93" s="13"/>
      <c r="C93" s="21"/>
      <c r="D93" s="8"/>
      <c r="E93" s="8"/>
      <c r="F93" s="8"/>
      <c r="G93" s="8"/>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10"/>
      <c r="AK93" s="10"/>
      <c r="AL93" s="10"/>
      <c r="AM93" s="14"/>
    </row>
    <row r="94" spans="1:39" ht="33" customHeight="1">
      <c r="A94" s="12"/>
      <c r="B94" s="13"/>
      <c r="C94" s="21"/>
      <c r="D94" s="8"/>
      <c r="E94" s="8"/>
      <c r="F94" s="8"/>
      <c r="G94" s="8"/>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10"/>
      <c r="AK94" s="10"/>
      <c r="AL94" s="10"/>
      <c r="AM94" s="14"/>
    </row>
    <row r="95" spans="1:39" ht="33" customHeight="1">
      <c r="A95" s="12"/>
      <c r="B95" s="13"/>
      <c r="C95" s="21"/>
      <c r="D95" s="8"/>
      <c r="E95" s="8"/>
      <c r="F95" s="8"/>
      <c r="G95" s="8"/>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10"/>
      <c r="AK95" s="10"/>
      <c r="AL95" s="10"/>
      <c r="AM95" s="14"/>
    </row>
    <row r="96" spans="1:39" ht="33" customHeight="1">
      <c r="A96" s="12"/>
      <c r="B96" s="13"/>
      <c r="C96" s="21"/>
      <c r="D96" s="8"/>
      <c r="E96" s="8"/>
      <c r="F96" s="8"/>
      <c r="G96" s="8"/>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10"/>
      <c r="AK96" s="10"/>
      <c r="AL96" s="10"/>
      <c r="AM96" s="14"/>
    </row>
    <row r="97" spans="1:39" ht="33" customHeight="1">
      <c r="A97" s="12"/>
      <c r="B97" s="13"/>
      <c r="C97" s="21"/>
      <c r="D97" s="8"/>
      <c r="E97" s="8"/>
      <c r="F97" s="8"/>
      <c r="G97" s="8"/>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10"/>
      <c r="AK97" s="10"/>
      <c r="AL97" s="10"/>
      <c r="AM97" s="14"/>
    </row>
    <row r="98" spans="1:39" ht="33" customHeight="1">
      <c r="A98" s="12"/>
      <c r="B98" s="13"/>
      <c r="C98" s="21"/>
      <c r="D98" s="8"/>
      <c r="E98" s="8"/>
      <c r="F98" s="8"/>
      <c r="G98" s="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10"/>
      <c r="AK98" s="10"/>
      <c r="AL98" s="10"/>
      <c r="AM98" s="14"/>
    </row>
    <row r="99" spans="1:39" ht="33" customHeight="1">
      <c r="A99" s="12"/>
      <c r="B99" s="13"/>
      <c r="C99" s="21"/>
      <c r="D99" s="8"/>
      <c r="E99" s="8"/>
      <c r="F99" s="8"/>
      <c r="G99" s="8"/>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10"/>
      <c r="AK99" s="10"/>
      <c r="AL99" s="10"/>
      <c r="AM99" s="14"/>
    </row>
    <row r="100" spans="1:39" s="18" customFormat="1" ht="33" customHeight="1">
      <c r="A100" s="17"/>
      <c r="B100" s="17"/>
      <c r="C100" s="20"/>
      <c r="D100" s="47"/>
      <c r="E100" s="48"/>
      <c r="F100" s="48"/>
      <c r="G100" s="48"/>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50"/>
      <c r="AK100" s="50"/>
      <c r="AL100" s="50"/>
    </row>
    <row r="101" spans="1:39" ht="33" customHeight="1">
      <c r="A101" s="51"/>
      <c r="B101" s="51"/>
      <c r="C101" s="52"/>
      <c r="D101" s="53"/>
      <c r="E101" s="54"/>
      <c r="F101" s="54"/>
      <c r="G101" s="54"/>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6"/>
      <c r="AK101" s="56"/>
      <c r="AL101" s="56"/>
    </row>
  </sheetData>
  <mergeCells count="33">
    <mergeCell ref="A2:AI2"/>
    <mergeCell ref="A4:A6"/>
    <mergeCell ref="B4:B6"/>
    <mergeCell ref="D4:D6"/>
    <mergeCell ref="E4:E6"/>
    <mergeCell ref="F4:F6"/>
    <mergeCell ref="G4:G6"/>
    <mergeCell ref="H4:H6"/>
    <mergeCell ref="W5:W6"/>
    <mergeCell ref="I4:L5"/>
    <mergeCell ref="AL4:AL6"/>
    <mergeCell ref="M5:M6"/>
    <mergeCell ref="N5:O5"/>
    <mergeCell ref="P5:P6"/>
    <mergeCell ref="Q5:S5"/>
    <mergeCell ref="T5:T6"/>
    <mergeCell ref="U5:U6"/>
    <mergeCell ref="Y5:Y6"/>
    <mergeCell ref="Z5:Z6"/>
    <mergeCell ref="AB5:AB6"/>
    <mergeCell ref="AJ4:AJ6"/>
    <mergeCell ref="AK4:AK6"/>
    <mergeCell ref="AD5:AD6"/>
    <mergeCell ref="AE5:AE6"/>
    <mergeCell ref="AF5:AF6"/>
    <mergeCell ref="AG5:AG6"/>
    <mergeCell ref="V5:V6"/>
    <mergeCell ref="AI5:AI6"/>
    <mergeCell ref="AC5:AC6"/>
    <mergeCell ref="M4:AI4"/>
    <mergeCell ref="AA5:AA6"/>
    <mergeCell ref="X5:X6"/>
    <mergeCell ref="AH5:AH6"/>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2019 (kodaugia) (2)</vt:lpstr>
      <vt:lpstr>QBTCQ8P6</vt:lpstr>
      <vt:lpstr>Năm2011</vt:lpstr>
      <vt:lpstr>Bust</vt:lpstr>
      <vt:lpstr>Continue</vt:lpstr>
      <vt:lpstr>QBTCQ8P6!Documents_array</vt:lpstr>
      <vt:lpstr>Hello</vt:lpstr>
      <vt:lpstr>'2019 (kodaugia) (2)'!Print_Area</vt:lpstr>
      <vt:lpstr>QBTCQ8P6!Print_Area_</vt:lpstr>
      <vt:lpstr>'2019 (kodaugia) (2)'!Print_Titles</vt:lpstr>
    </vt:vector>
  </TitlesOfParts>
  <Company>So TNMT Bac Ninh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Quy Hoach</dc:creator>
  <cp:lastModifiedBy>TOAN THEU</cp:lastModifiedBy>
  <cp:lastPrinted>2022-04-05T02:34:04Z</cp:lastPrinted>
  <dcterms:created xsi:type="dcterms:W3CDTF">2006-07-15T00:16:05Z</dcterms:created>
  <dcterms:modified xsi:type="dcterms:W3CDTF">2022-05-05T10:40:11Z</dcterms:modified>
</cp:coreProperties>
</file>